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9720" windowHeight="7140" tabRatio="777" activeTab="2"/>
  </bookViews>
  <sheets>
    <sheet name="военная подготовка итог команды" sheetId="16" r:id="rId1"/>
    <sheet name="Сборка и разборка Ком" sheetId="34" r:id="rId2"/>
    <sheet name="АК по местам лично" sheetId="36" r:id="rId3"/>
    <sheet name="разборка л.ком. " sheetId="27" r:id="rId4"/>
    <sheet name="строй 1 судья" sheetId="28" state="hidden" r:id="rId5"/>
    <sheet name="строй 2 судья" sheetId="35" state="hidden" r:id="rId6"/>
    <sheet name="строевая подготовка" sheetId="32" r:id="rId7"/>
  </sheets>
  <definedNames>
    <definedName name="_xlnm._FilterDatabase" localSheetId="2" hidden="1">'АК по местам лично'!$G$6:$G$225</definedName>
    <definedName name="_xlnm._FilterDatabase" localSheetId="0" hidden="1">'военная подготовка итог команды'!$A$8:$L$8</definedName>
    <definedName name="_xlnm._FilterDatabase" localSheetId="3" hidden="1">'разборка л.ком. '!$A$5:$N$5</definedName>
    <definedName name="_xlnm._FilterDatabase" localSheetId="1" hidden="1">'Сборка и разборка Ком'!$C$8:$C$38</definedName>
    <definedName name="_xlnm._FilterDatabase" localSheetId="6" hidden="1">'строевая подготовка'!$B$7:$H$7</definedName>
    <definedName name="_xlnm._FilterDatabase" localSheetId="4" hidden="1">'строй 1 судья'!$A$6:$L$6</definedName>
    <definedName name="_xlnm._FilterDatabase" localSheetId="5" hidden="1">'строй 2 судья'!$A$6:$L$6</definedName>
    <definedName name="_xlnm.Print_Titles" localSheetId="2">'АК по местам лично'!$3:$4</definedName>
    <definedName name="_xlnm.Print_Titles" localSheetId="0">'военная подготовка итог команды'!$4:$8</definedName>
    <definedName name="_xlnm.Print_Titles" localSheetId="3">'разборка л.ком. '!$3:$4</definedName>
    <definedName name="_xlnm.Print_Titles" localSheetId="1">'Сборка и разборка Ком'!$4:$7</definedName>
    <definedName name="_xlnm.Print_Titles" localSheetId="6">'строевая подготовка'!$7:$7</definedName>
    <definedName name="_xlnm.Print_Titles" localSheetId="4">'строй 1 судья'!$4:$6</definedName>
    <definedName name="_xlnm.Print_Titles" localSheetId="5">'строй 2 судья'!$4:$6</definedName>
    <definedName name="_xlnm.Print_Area" localSheetId="2">'АК по местам лично'!$A$1:$H$275</definedName>
    <definedName name="_xlnm.Print_Area" localSheetId="0">'военная подготовка итог команды'!$A$1:$L$44</definedName>
    <definedName name="_xlnm.Print_Area" localSheetId="3">'разборка л.ком. '!$A$1:$L$337</definedName>
    <definedName name="_xlnm.Print_Area" localSheetId="1">'Сборка и разборка Ком'!$A$1:$J$46</definedName>
    <definedName name="_xlnm.Print_Area" localSheetId="6">'строевая подготовка'!$A$1:$I$44</definedName>
    <definedName name="_xlnm.Print_Area" localSheetId="4">'строй 1 судья'!$A$1:$L$52</definedName>
    <definedName name="_xlnm.Print_Area" localSheetId="5">'строй 2 судья'!$A$1:$L$52</definedName>
  </definedNames>
  <calcPr calcId="145621"/>
</workbook>
</file>

<file path=xl/calcChain.xml><?xml version="1.0" encoding="utf-8"?>
<calcChain xmlns="http://schemas.openxmlformats.org/spreadsheetml/2006/main">
  <c r="A39" i="32" l="1"/>
  <c r="A40" i="32"/>
  <c r="A41" i="32"/>
  <c r="A42" i="32"/>
  <c r="J12" i="16" l="1"/>
  <c r="J10" i="16"/>
  <c r="J14" i="16"/>
  <c r="J18" i="16"/>
  <c r="J13" i="16"/>
  <c r="J15" i="16"/>
  <c r="J16" i="16"/>
  <c r="J19" i="16"/>
  <c r="J20" i="16"/>
  <c r="J27" i="16"/>
  <c r="J17" i="16"/>
  <c r="J28" i="16"/>
  <c r="J24" i="16"/>
  <c r="J32" i="16"/>
  <c r="J29" i="16"/>
  <c r="J36" i="16"/>
  <c r="J21" i="16"/>
  <c r="J26" i="16"/>
  <c r="J23" i="16"/>
  <c r="J35" i="16"/>
  <c r="J33" i="16"/>
  <c r="J37" i="16"/>
  <c r="J30" i="16"/>
  <c r="J22" i="16"/>
  <c r="J34" i="16"/>
  <c r="J39" i="16"/>
  <c r="J31" i="16"/>
  <c r="J38" i="16"/>
  <c r="J25" i="16"/>
  <c r="J41" i="16"/>
  <c r="J11" i="16"/>
  <c r="J9" i="16"/>
  <c r="J40" i="16"/>
  <c r="I55" i="36" l="1"/>
  <c r="N226" i="27"/>
  <c r="O224" i="27"/>
  <c r="N324" i="27"/>
  <c r="N316" i="27"/>
  <c r="N307" i="27"/>
  <c r="N296" i="27"/>
  <c r="N288" i="27"/>
  <c r="N280" i="27"/>
  <c r="N272" i="27"/>
  <c r="I259" i="27"/>
  <c r="N262" i="27"/>
  <c r="N254" i="27"/>
  <c r="N245" i="27"/>
  <c r="N235" i="27"/>
  <c r="N217" i="27"/>
  <c r="N208" i="27"/>
  <c r="N200" i="27"/>
  <c r="N190" i="27"/>
  <c r="I313" i="27"/>
  <c r="N182" i="27"/>
  <c r="N172" i="27"/>
  <c r="N163" i="27"/>
  <c r="N154" i="27"/>
  <c r="N146" i="27"/>
  <c r="N137" i="27"/>
  <c r="N128" i="27"/>
  <c r="N118" i="27"/>
  <c r="N109" i="27"/>
  <c r="N101" i="27"/>
  <c r="N92" i="27"/>
  <c r="N83" i="27"/>
  <c r="N73" i="27"/>
  <c r="N65" i="27"/>
  <c r="N55" i="27"/>
  <c r="N47" i="27"/>
  <c r="N37" i="27"/>
  <c r="N29" i="27"/>
  <c r="N20" i="27"/>
  <c r="I196" i="27" l="1"/>
  <c r="I205" i="27"/>
  <c r="I16" i="27"/>
  <c r="I25" i="27"/>
  <c r="I304" i="27" l="1"/>
  <c r="I295" i="27"/>
  <c r="I322" i="27"/>
  <c r="I286" i="27"/>
  <c r="I277" i="27"/>
  <c r="I268" i="27"/>
  <c r="I250" i="27"/>
  <c r="F39" i="34" l="1"/>
  <c r="H39" i="34"/>
  <c r="F40" i="34"/>
  <c r="H40" i="34"/>
  <c r="F41" i="34"/>
  <c r="H41" i="34"/>
  <c r="H8" i="36" l="1"/>
  <c r="H9" i="36" s="1"/>
  <c r="H10" i="36" s="1"/>
  <c r="H11" i="36" s="1"/>
  <c r="H12" i="36" s="1"/>
  <c r="H13" i="36" s="1"/>
  <c r="H14" i="36" s="1"/>
  <c r="H15" i="36" s="1"/>
  <c r="H16" i="36" s="1"/>
  <c r="H17" i="36" s="1"/>
  <c r="H18" i="36" s="1"/>
  <c r="H19" i="36" s="1"/>
  <c r="H20" i="36" s="1"/>
  <c r="H21" i="36" s="1"/>
  <c r="H22" i="36" s="1"/>
  <c r="H23" i="36" s="1"/>
  <c r="H24" i="36" s="1"/>
  <c r="H25" i="36" s="1"/>
  <c r="H26" i="36" s="1"/>
  <c r="H27" i="36" s="1"/>
  <c r="H28" i="36" s="1"/>
  <c r="H29" i="36" s="1"/>
  <c r="H30" i="36" s="1"/>
  <c r="H31" i="36" s="1"/>
  <c r="H32" i="36" s="1"/>
  <c r="H33" i="36" s="1"/>
  <c r="H34" i="36" s="1"/>
  <c r="H35" i="36" s="1"/>
  <c r="H36" i="36" s="1"/>
  <c r="H37" i="36" s="1"/>
  <c r="H38" i="36" s="1"/>
  <c r="H39" i="36" s="1"/>
  <c r="H40" i="36" s="1"/>
  <c r="H41" i="36" s="1"/>
  <c r="H42" i="36" s="1"/>
  <c r="H43" i="36" s="1"/>
  <c r="H44" i="36" s="1"/>
  <c r="H45" i="36" s="1"/>
  <c r="H46" i="36" s="1"/>
  <c r="H47" i="36" s="1"/>
  <c r="H48" i="36" s="1"/>
  <c r="H49" i="36" s="1"/>
  <c r="H50" i="36" s="1"/>
  <c r="H51" i="36" s="1"/>
  <c r="H52" i="36" s="1"/>
  <c r="H53" i="36" s="1"/>
  <c r="H54" i="36" s="1"/>
  <c r="H55" i="36" s="1"/>
  <c r="H57" i="36" s="1"/>
  <c r="H58" i="36" s="1"/>
  <c r="H59" i="36" s="1"/>
  <c r="H60" i="36" s="1"/>
  <c r="H61" i="36" s="1"/>
  <c r="H62" i="36" s="1"/>
  <c r="H63" i="36" s="1"/>
  <c r="H64" i="36" s="1"/>
  <c r="H65" i="36" s="1"/>
  <c r="H66" i="36" s="1"/>
  <c r="H67" i="36" s="1"/>
  <c r="H68" i="36" s="1"/>
  <c r="H69" i="36" s="1"/>
  <c r="H70" i="36" s="1"/>
  <c r="H71" i="36" s="1"/>
  <c r="H72" i="36" s="1"/>
  <c r="H73" i="36" s="1"/>
  <c r="H74" i="36" s="1"/>
  <c r="H75" i="36" s="1"/>
  <c r="H76" i="36" s="1"/>
  <c r="H78" i="36" s="1"/>
  <c r="A7" i="36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49" i="36" s="1"/>
  <c r="A50" i="36" s="1"/>
  <c r="A51" i="36" s="1"/>
  <c r="A52" i="36" s="1"/>
  <c r="A53" i="36" s="1"/>
  <c r="A54" i="36" s="1"/>
  <c r="A55" i="36" s="1"/>
  <c r="A56" i="36" s="1"/>
  <c r="A57" i="36" s="1"/>
  <c r="A58" i="36" s="1"/>
  <c r="A59" i="36" s="1"/>
  <c r="A60" i="36" s="1"/>
  <c r="A61" i="36" s="1"/>
  <c r="A62" i="36" s="1"/>
  <c r="A63" i="36" s="1"/>
  <c r="A64" i="36" s="1"/>
  <c r="A65" i="36" s="1"/>
  <c r="A66" i="36" s="1"/>
  <c r="A67" i="36" s="1"/>
  <c r="A68" i="36" s="1"/>
  <c r="A69" i="36" s="1"/>
  <c r="A70" i="36" s="1"/>
  <c r="A71" i="36" s="1"/>
  <c r="A72" i="36" s="1"/>
  <c r="A73" i="36" s="1"/>
  <c r="A74" i="36" s="1"/>
  <c r="A75" i="36" s="1"/>
  <c r="A76" i="36" s="1"/>
  <c r="A77" i="36" s="1"/>
  <c r="A78" i="36" s="1"/>
  <c r="A79" i="36" s="1"/>
  <c r="A80" i="36" s="1"/>
  <c r="A81" i="36" s="1"/>
  <c r="A82" i="36" s="1"/>
  <c r="A83" i="36" s="1"/>
  <c r="A84" i="36" s="1"/>
  <c r="A85" i="36" s="1"/>
  <c r="A86" i="36" s="1"/>
  <c r="A87" i="36" s="1"/>
  <c r="A88" i="36" s="1"/>
  <c r="A89" i="36" s="1"/>
  <c r="A90" i="36" s="1"/>
  <c r="A91" i="36" s="1"/>
  <c r="A92" i="36" s="1"/>
  <c r="A93" i="36" s="1"/>
  <c r="A94" i="36" s="1"/>
  <c r="A95" i="36" s="1"/>
  <c r="A96" i="36" s="1"/>
  <c r="A97" i="36" s="1"/>
  <c r="A98" i="36" s="1"/>
  <c r="A99" i="36" s="1"/>
  <c r="A100" i="36" s="1"/>
  <c r="A101" i="36" s="1"/>
  <c r="A102" i="36" s="1"/>
  <c r="A103" i="36" s="1"/>
  <c r="A104" i="36" s="1"/>
  <c r="A105" i="36" s="1"/>
  <c r="A106" i="36" s="1"/>
  <c r="A107" i="36" s="1"/>
  <c r="A108" i="36" s="1"/>
  <c r="A109" i="36" s="1"/>
  <c r="A110" i="36" s="1"/>
  <c r="A111" i="36" s="1"/>
  <c r="A112" i="36" s="1"/>
  <c r="A113" i="36" s="1"/>
  <c r="A114" i="36" s="1"/>
  <c r="A115" i="36" s="1"/>
  <c r="A116" i="36" s="1"/>
  <c r="A117" i="36" s="1"/>
  <c r="A118" i="36" s="1"/>
  <c r="A119" i="36" s="1"/>
  <c r="A120" i="36" s="1"/>
  <c r="A121" i="36" s="1"/>
  <c r="A122" i="36" s="1"/>
  <c r="A123" i="36" s="1"/>
  <c r="A124" i="36" s="1"/>
  <c r="A125" i="36" s="1"/>
  <c r="A126" i="36" s="1"/>
  <c r="A127" i="36" s="1"/>
  <c r="A128" i="36" s="1"/>
  <c r="A129" i="36" s="1"/>
  <c r="A130" i="36" s="1"/>
  <c r="A131" i="36" s="1"/>
  <c r="A132" i="36" s="1"/>
  <c r="A133" i="36" s="1"/>
  <c r="A134" i="36" s="1"/>
  <c r="A135" i="36" s="1"/>
  <c r="A136" i="36" s="1"/>
  <c r="A137" i="36" s="1"/>
  <c r="A138" i="36" s="1"/>
  <c r="A139" i="36" s="1"/>
  <c r="A140" i="36" s="1"/>
  <c r="A141" i="36" s="1"/>
  <c r="A142" i="36" s="1"/>
  <c r="A143" i="36" s="1"/>
  <c r="A144" i="36" s="1"/>
  <c r="A145" i="36" s="1"/>
  <c r="A146" i="36" s="1"/>
  <c r="A147" i="36" s="1"/>
  <c r="A148" i="36" s="1"/>
  <c r="A149" i="36" s="1"/>
  <c r="A150" i="36" s="1"/>
  <c r="A151" i="36" s="1"/>
  <c r="A152" i="36" s="1"/>
  <c r="A153" i="36" s="1"/>
  <c r="A154" i="36" s="1"/>
  <c r="A155" i="36" s="1"/>
  <c r="A156" i="36" s="1"/>
  <c r="A157" i="36" s="1"/>
  <c r="A158" i="36" s="1"/>
  <c r="A159" i="36" s="1"/>
  <c r="A160" i="36" s="1"/>
  <c r="A161" i="36" s="1"/>
  <c r="A162" i="36" s="1"/>
  <c r="A163" i="36" s="1"/>
  <c r="A164" i="36" s="1"/>
  <c r="A165" i="36" s="1"/>
  <c r="A166" i="36" s="1"/>
  <c r="A167" i="36" s="1"/>
  <c r="A168" i="36" s="1"/>
  <c r="A169" i="36" s="1"/>
  <c r="A170" i="36" s="1"/>
  <c r="A171" i="36" s="1"/>
  <c r="A172" i="36" s="1"/>
  <c r="A173" i="36" s="1"/>
  <c r="A174" i="36" s="1"/>
  <c r="A175" i="36" s="1"/>
  <c r="A176" i="36" s="1"/>
  <c r="A177" i="36" s="1"/>
  <c r="A178" i="36" s="1"/>
  <c r="A179" i="36" s="1"/>
  <c r="A180" i="36" s="1"/>
  <c r="A181" i="36" s="1"/>
  <c r="A182" i="36" s="1"/>
  <c r="A183" i="36" s="1"/>
  <c r="A184" i="36" s="1"/>
  <c r="A185" i="36" s="1"/>
  <c r="A186" i="36" s="1"/>
  <c r="A187" i="36" s="1"/>
  <c r="A188" i="36" s="1"/>
  <c r="A189" i="36" s="1"/>
  <c r="A190" i="36" s="1"/>
  <c r="A191" i="36" s="1"/>
  <c r="A192" i="36" s="1"/>
  <c r="A193" i="36" s="1"/>
  <c r="A194" i="36" s="1"/>
  <c r="A195" i="36" s="1"/>
  <c r="A196" i="36" s="1"/>
  <c r="A197" i="36" s="1"/>
  <c r="A198" i="36" s="1"/>
  <c r="A199" i="36" s="1"/>
  <c r="A200" i="36" s="1"/>
  <c r="A201" i="36" s="1"/>
  <c r="A202" i="36" s="1"/>
  <c r="A203" i="36" s="1"/>
  <c r="A204" i="36" s="1"/>
  <c r="A205" i="36" s="1"/>
  <c r="A206" i="36" s="1"/>
  <c r="A207" i="36" s="1"/>
  <c r="A208" i="36" s="1"/>
  <c r="A209" i="36" s="1"/>
  <c r="A210" i="36" s="1"/>
  <c r="A211" i="36" s="1"/>
  <c r="A212" i="36" s="1"/>
  <c r="A213" i="36" s="1"/>
  <c r="A214" i="36" s="1"/>
  <c r="A215" i="36" s="1"/>
  <c r="A216" i="36" s="1"/>
  <c r="A217" i="36" s="1"/>
  <c r="A218" i="36" s="1"/>
  <c r="A219" i="36" s="1"/>
  <c r="A220" i="36" s="1"/>
  <c r="A221" i="36" s="1"/>
  <c r="A222" i="36" s="1"/>
  <c r="A223" i="36" s="1"/>
  <c r="A224" i="36" s="1"/>
  <c r="A225" i="36" s="1"/>
  <c r="A226" i="36" s="1"/>
  <c r="A227" i="36" s="1"/>
  <c r="A228" i="36" s="1"/>
  <c r="A229" i="36" s="1"/>
  <c r="A230" i="36" s="1"/>
  <c r="A231" i="36" s="1"/>
  <c r="A232" i="36" s="1"/>
  <c r="A233" i="36" s="1"/>
  <c r="A234" i="36" s="1"/>
  <c r="A235" i="36" s="1"/>
  <c r="A236" i="36" s="1"/>
  <c r="A237" i="36" s="1"/>
  <c r="A238" i="36" s="1"/>
  <c r="A239" i="36" s="1"/>
  <c r="A240" i="36" s="1"/>
  <c r="A241" i="36" s="1"/>
  <c r="A242" i="36" s="1"/>
  <c r="A243" i="36" s="1"/>
  <c r="A244" i="36" s="1"/>
  <c r="A245" i="36" s="1"/>
  <c r="A246" i="36" s="1"/>
  <c r="A247" i="36" s="1"/>
  <c r="A248" i="36" s="1"/>
  <c r="A249" i="36" s="1"/>
  <c r="A250" i="36" s="1"/>
  <c r="A251" i="36" s="1"/>
  <c r="A252" i="36" s="1"/>
  <c r="A253" i="36" s="1"/>
  <c r="A254" i="36" s="1"/>
  <c r="A255" i="36" s="1"/>
  <c r="A256" i="36" s="1"/>
  <c r="A257" i="36" s="1"/>
  <c r="A258" i="36" s="1"/>
  <c r="A259" i="36" s="1"/>
  <c r="A260" i="36" s="1"/>
  <c r="A261" i="36" s="1"/>
  <c r="A262" i="36" s="1"/>
  <c r="A263" i="36" s="1"/>
  <c r="A264" i="36" s="1"/>
  <c r="A265" i="36" s="1"/>
  <c r="A266" i="36" s="1"/>
  <c r="A267" i="36" s="1"/>
  <c r="A268" i="36" s="1"/>
  <c r="A269" i="36" s="1"/>
  <c r="A270" i="36" s="1"/>
  <c r="A271" i="36" s="1"/>
  <c r="H81" i="36" l="1"/>
  <c r="H82" i="36" s="1"/>
  <c r="H83" i="36" s="1"/>
  <c r="H86" i="36" s="1"/>
  <c r="H87" i="36" s="1"/>
  <c r="H88" i="36" s="1"/>
  <c r="H89" i="36" s="1"/>
  <c r="H90" i="36" s="1"/>
  <c r="H91" i="36" s="1"/>
  <c r="H92" i="36" s="1"/>
  <c r="H93" i="36" s="1"/>
  <c r="H94" i="36" s="1"/>
  <c r="H95" i="36" s="1"/>
  <c r="H96" i="36" s="1"/>
  <c r="H97" i="36" s="1"/>
  <c r="H98" i="36" s="1"/>
  <c r="H99" i="36" s="1"/>
  <c r="H100" i="36" s="1"/>
  <c r="H101" i="36" s="1"/>
  <c r="H102" i="36" s="1"/>
  <c r="H103" i="36" s="1"/>
  <c r="H104" i="36" s="1"/>
  <c r="H105" i="36" s="1"/>
  <c r="H106" i="36" s="1"/>
  <c r="H107" i="36" s="1"/>
  <c r="H108" i="36" s="1"/>
  <c r="H111" i="36" s="1"/>
  <c r="H112" i="36" s="1"/>
  <c r="H113" i="36" s="1"/>
  <c r="H114" i="36" s="1"/>
  <c r="H115" i="36" s="1"/>
  <c r="H116" i="36" s="1"/>
  <c r="H117" i="36" s="1"/>
  <c r="H118" i="36" s="1"/>
  <c r="H119" i="36" s="1"/>
  <c r="H120" i="36" s="1"/>
  <c r="H121" i="36" s="1"/>
  <c r="H122" i="36" s="1"/>
  <c r="H123" i="36" s="1"/>
  <c r="H124" i="36" s="1"/>
  <c r="H125" i="36" s="1"/>
  <c r="H126" i="36" s="1"/>
  <c r="H127" i="36" s="1"/>
  <c r="H128" i="36" s="1"/>
  <c r="H129" i="36" s="1"/>
  <c r="H130" i="36" s="1"/>
  <c r="H131" i="36" s="1"/>
  <c r="H132" i="36" s="1"/>
  <c r="H133" i="36" s="1"/>
  <c r="H134" i="36" s="1"/>
  <c r="H135" i="36" s="1"/>
  <c r="H136" i="36" s="1"/>
  <c r="H137" i="36" s="1"/>
  <c r="H138" i="36" s="1"/>
  <c r="H139" i="36" s="1"/>
  <c r="H140" i="36" s="1"/>
  <c r="H141" i="36" s="1"/>
  <c r="H142" i="36" s="1"/>
  <c r="H143" i="36" s="1"/>
  <c r="H144" i="36" s="1"/>
  <c r="H145" i="36" s="1"/>
  <c r="H146" i="36" s="1"/>
  <c r="H147" i="36" s="1"/>
  <c r="H148" i="36" s="1"/>
  <c r="H149" i="36" s="1"/>
  <c r="H150" i="36" s="1"/>
  <c r="H151" i="36" s="1"/>
  <c r="H152" i="36" s="1"/>
  <c r="H153" i="36" s="1"/>
  <c r="H154" i="36" s="1"/>
  <c r="H157" i="36" s="1"/>
  <c r="H158" i="36" s="1"/>
  <c r="H159" i="36" s="1"/>
  <c r="H162" i="36" s="1"/>
  <c r="H163" i="36" s="1"/>
  <c r="H164" i="36" s="1"/>
  <c r="H165" i="36" s="1"/>
  <c r="H166" i="36" s="1"/>
  <c r="H167" i="36" s="1"/>
  <c r="H168" i="36" s="1"/>
  <c r="H169" i="36" s="1"/>
  <c r="H170" i="36" s="1"/>
  <c r="H171" i="36" s="1"/>
  <c r="H172" i="36" s="1"/>
  <c r="H173" i="36" s="1"/>
  <c r="H174" i="36" s="1"/>
  <c r="H175" i="36" s="1"/>
  <c r="H176" i="36" s="1"/>
  <c r="H179" i="36" s="1"/>
  <c r="H180" i="36" s="1"/>
  <c r="H181" i="36" s="1"/>
  <c r="H182" i="36" s="1"/>
  <c r="H183" i="36" s="1"/>
  <c r="H187" i="36" s="1"/>
  <c r="H188" i="36" s="1"/>
  <c r="H189" i="36" s="1"/>
  <c r="H195" i="36" s="1"/>
  <c r="H196" i="36" s="1"/>
  <c r="H199" i="36" s="1"/>
  <c r="H200" i="36" s="1"/>
  <c r="H201" i="36" s="1"/>
  <c r="H202" i="36" s="1"/>
  <c r="H203" i="36" s="1"/>
  <c r="H207" i="36" s="1"/>
  <c r="H208" i="36" s="1"/>
  <c r="H209" i="36" s="1"/>
  <c r="H210" i="36" s="1"/>
  <c r="H211" i="36" s="1"/>
  <c r="H212" i="36" s="1"/>
  <c r="H213" i="36" s="1"/>
  <c r="H214" i="36" s="1"/>
  <c r="H215" i="36" s="1"/>
  <c r="H216" i="36" s="1"/>
  <c r="H217" i="36" s="1"/>
  <c r="H218" i="36" s="1"/>
  <c r="H219" i="36" s="1"/>
  <c r="H220" i="36" s="1"/>
  <c r="H221" i="36" s="1"/>
  <c r="H224" i="36" s="1"/>
  <c r="H225" i="36" s="1"/>
  <c r="A17" i="32"/>
  <c r="A18" i="32"/>
  <c r="A19" i="32"/>
  <c r="A20" i="32"/>
  <c r="A21" i="32"/>
  <c r="A23" i="32"/>
  <c r="A24" i="32"/>
  <c r="A25" i="32"/>
  <c r="A26" i="32"/>
  <c r="A27" i="32"/>
  <c r="A28" i="32"/>
  <c r="A30" i="32"/>
  <c r="A31" i="32"/>
  <c r="A32" i="32"/>
  <c r="A33" i="32"/>
  <c r="A34" i="32"/>
  <c r="A35" i="32"/>
  <c r="A37" i="32"/>
  <c r="I223" i="27" l="1"/>
  <c r="I133" i="27"/>
  <c r="I241" i="27"/>
  <c r="A13" i="32"/>
  <c r="A14" i="32"/>
  <c r="A9" i="32"/>
  <c r="A10" i="32"/>
  <c r="A11" i="32"/>
  <c r="A12" i="32"/>
  <c r="G14" i="27" l="1"/>
  <c r="G13" i="27"/>
  <c r="G12" i="27"/>
  <c r="G11" i="27"/>
  <c r="G10" i="27"/>
  <c r="G9" i="27"/>
  <c r="G8" i="27"/>
  <c r="G7" i="27"/>
  <c r="N10" i="27" l="1"/>
  <c r="I34" i="27"/>
  <c r="I43" i="27"/>
  <c r="I52" i="27"/>
  <c r="I61" i="27"/>
  <c r="I124" i="27"/>
  <c r="I142" i="27"/>
  <c r="I169" i="27"/>
  <c r="I7" i="27"/>
  <c r="K22" i="28" l="1"/>
  <c r="K9" i="35" l="1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8" i="35"/>
  <c r="K7" i="35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8" i="28"/>
  <c r="K7" i="28"/>
  <c r="I214" i="27" l="1"/>
  <c r="R83" i="27"/>
  <c r="I151" i="27"/>
  <c r="I160" i="27"/>
  <c r="I70" i="27"/>
  <c r="I79" i="27"/>
  <c r="I88" i="27"/>
  <c r="I106" i="27"/>
  <c r="I115" i="27"/>
  <c r="I178" i="27"/>
  <c r="I187" i="27"/>
  <c r="I232" i="27"/>
  <c r="I97" i="27"/>
  <c r="G8" i="34" l="1"/>
  <c r="H8" i="34" s="1"/>
  <c r="H21" i="34"/>
  <c r="H26" i="34"/>
  <c r="H36" i="34"/>
  <c r="G15" i="34"/>
  <c r="H15" i="34" s="1"/>
  <c r="G24" i="34"/>
  <c r="H24" i="34" s="1"/>
  <c r="G30" i="34"/>
  <c r="H30" i="34" s="1"/>
  <c r="G25" i="34"/>
  <c r="H25" i="34" s="1"/>
  <c r="G11" i="34"/>
  <c r="H11" i="34" s="1"/>
  <c r="H38" i="34"/>
  <c r="G27" i="34"/>
  <c r="H27" i="34" s="1"/>
  <c r="G33" i="34"/>
  <c r="H33" i="34" s="1"/>
  <c r="H34" i="34"/>
  <c r="F26" i="34" l="1"/>
  <c r="F21" i="34"/>
  <c r="J6" i="27"/>
  <c r="F8" i="34"/>
  <c r="F15" i="34" l="1"/>
  <c r="F11" i="34"/>
  <c r="F36" i="34"/>
  <c r="F34" i="34"/>
  <c r="F25" i="34"/>
  <c r="F33" i="34"/>
  <c r="F27" i="34"/>
  <c r="F24" i="34"/>
  <c r="F38" i="34"/>
  <c r="F30" i="34"/>
</calcChain>
</file>

<file path=xl/sharedStrings.xml><?xml version="1.0" encoding="utf-8"?>
<sst xmlns="http://schemas.openxmlformats.org/spreadsheetml/2006/main" count="1233" uniqueCount="498">
  <si>
    <t>№</t>
  </si>
  <si>
    <t xml:space="preserve">фамилия, имя </t>
  </si>
  <si>
    <t>место</t>
  </si>
  <si>
    <t>сумма</t>
  </si>
  <si>
    <t>время, сек</t>
  </si>
  <si>
    <t>Главный судья</t>
  </si>
  <si>
    <t xml:space="preserve">№ </t>
  </si>
  <si>
    <t>г. Красноярск</t>
  </si>
  <si>
    <t>Команда</t>
  </si>
  <si>
    <t>внешний вид</t>
  </si>
  <si>
    <t>повороты на месте</t>
  </si>
  <si>
    <t>движение</t>
  </si>
  <si>
    <t>воинское приветствие в движении</t>
  </si>
  <si>
    <t>действия командира</t>
  </si>
  <si>
    <t>сумма балов</t>
  </si>
  <si>
    <t>ПРОТОКОЛ</t>
  </si>
  <si>
    <t>повороты в движении</t>
  </si>
  <si>
    <t>Енисейский район</t>
  </si>
  <si>
    <t>Ирбейский район</t>
  </si>
  <si>
    <t>Иланский район</t>
  </si>
  <si>
    <t>Балахтинский район</t>
  </si>
  <si>
    <t>Минусинский район</t>
  </si>
  <si>
    <t>Абанский район</t>
  </si>
  <si>
    <t>Кежемский район</t>
  </si>
  <si>
    <t>баллы</t>
  </si>
  <si>
    <t>разборка и сборка АК</t>
  </si>
  <si>
    <t>строевая подготовка</t>
  </si>
  <si>
    <t>ИТОГ</t>
  </si>
  <si>
    <t>№ п/п</t>
  </si>
  <si>
    <t>Спартакиада молодежи допризывного возраста Красноярского края</t>
  </si>
  <si>
    <t>военная подготовка</t>
  </si>
  <si>
    <t>исполнение строй.песни</t>
  </si>
  <si>
    <t>1 судья</t>
  </si>
  <si>
    <t>2 судья</t>
  </si>
  <si>
    <t>Пировский район</t>
  </si>
  <si>
    <t>3 судья</t>
  </si>
  <si>
    <t>выполнение приветствия на месте</t>
  </si>
  <si>
    <t>ЗАТО г.Железногорск</t>
  </si>
  <si>
    <t>ЗАТО г.Зеленогорск</t>
  </si>
  <si>
    <t>Большемуртинский район</t>
  </si>
  <si>
    <t>ЗАТО п.Солнечный</t>
  </si>
  <si>
    <t>Ю.А. Крылов</t>
  </si>
  <si>
    <t>Ачинский район</t>
  </si>
  <si>
    <t>г.Ачинск</t>
  </si>
  <si>
    <t>г.Енисейск</t>
  </si>
  <si>
    <t>Октябрьский район г. Красноярск</t>
  </si>
  <si>
    <t>Северо-Енисейский район</t>
  </si>
  <si>
    <t>команда</t>
  </si>
  <si>
    <t>разборка и сборка автомата Калашникова</t>
  </si>
  <si>
    <t>сумма баллов</t>
  </si>
  <si>
    <t xml:space="preserve">ПРОТОКОЛ </t>
  </si>
  <si>
    <t>Советский район</t>
  </si>
  <si>
    <t>результат, с</t>
  </si>
  <si>
    <t>штраф, с</t>
  </si>
  <si>
    <t>итоговое время, с</t>
  </si>
  <si>
    <t>зачетный результат, с</t>
  </si>
  <si>
    <t>по строевой подготовке в составе команды (1 судья)</t>
  </si>
  <si>
    <t>по строевой подготовке в составе команды (2 судья)</t>
  </si>
  <si>
    <t>6-9</t>
  </si>
  <si>
    <t>Результат, мин</t>
  </si>
  <si>
    <t xml:space="preserve"> ПРОТОКОЛ разборка и сборка автомата Калашникова    </t>
  </si>
  <si>
    <t>Мес</t>
  </si>
  <si>
    <t>г.Красноярск</t>
  </si>
  <si>
    <t>19 мая 2018 года</t>
  </si>
  <si>
    <t>18 мая 2018 года</t>
  </si>
  <si>
    <t>Кировский район</t>
  </si>
  <si>
    <t>Ленинский район</t>
  </si>
  <si>
    <t>Октябрьский район</t>
  </si>
  <si>
    <t>Свердловский район</t>
  </si>
  <si>
    <t>Емельяновский район</t>
  </si>
  <si>
    <t>г. Дивногорск</t>
  </si>
  <si>
    <t>г. Боготол</t>
  </si>
  <si>
    <t>г. Лесосибирск</t>
  </si>
  <si>
    <t>Казачинский район</t>
  </si>
  <si>
    <t>Козульский район</t>
  </si>
  <si>
    <t>г.Минусинск</t>
  </si>
  <si>
    <t>г. Енисейск</t>
  </si>
  <si>
    <t>Нижнеингашский район</t>
  </si>
  <si>
    <t>Партизанский район</t>
  </si>
  <si>
    <t>Рыбинский район</t>
  </si>
  <si>
    <t>г. Сосновоборск</t>
  </si>
  <si>
    <t>г. Назарово</t>
  </si>
  <si>
    <t>Сухобузимский район</t>
  </si>
  <si>
    <t>Тюхтетский район</t>
  </si>
  <si>
    <t>Ужурский район</t>
  </si>
  <si>
    <t>Уярский район</t>
  </si>
  <si>
    <t>Новоселовский район</t>
  </si>
  <si>
    <t>г. Канск</t>
  </si>
  <si>
    <t>г. Бородино</t>
  </si>
  <si>
    <t>Шушенский район</t>
  </si>
  <si>
    <t>Манский район</t>
  </si>
  <si>
    <t>Шарыповский район</t>
  </si>
  <si>
    <t>Большеулуйский район</t>
  </si>
  <si>
    <t>г. Шарыпово</t>
  </si>
  <si>
    <t>судья</t>
  </si>
  <si>
    <t>штраф,с</t>
  </si>
  <si>
    <t>время, мин</t>
  </si>
  <si>
    <t>Главный  судья</t>
  </si>
  <si>
    <t>№п/п</t>
  </si>
  <si>
    <t>время, сек.</t>
  </si>
  <si>
    <t xml:space="preserve"> ПРОТОКОЛ личных результатов 
разборка и сборка автомата Калашникова    </t>
  </si>
  <si>
    <t>КИРОВСКИЙ РАЙОН</t>
  </si>
  <si>
    <t>ОКТЯБРЬСКИЙ РАЙОН</t>
  </si>
  <si>
    <t>СОВЕТСКИЙ РАЙОН</t>
  </si>
  <si>
    <t>г.АЧИНСК</t>
  </si>
  <si>
    <t>г.ЕНИСЕЙСК</t>
  </si>
  <si>
    <t>г.КАНСК</t>
  </si>
  <si>
    <t>г.ЛЕСОСИБИРСК</t>
  </si>
  <si>
    <t>ЗАТО г.ЖЕЛЕЗНОГОРСК</t>
  </si>
  <si>
    <t>ЗАТО п. СОЛНЕЧНЫЙ</t>
  </si>
  <si>
    <t>г. СОСНОВОБОРСК</t>
  </si>
  <si>
    <t>г.ШАРЫПОВО</t>
  </si>
  <si>
    <t>БОЛЬШЕМУРТИНСКИЙ РАЙОН</t>
  </si>
  <si>
    <t>ЕНИСЕЙСКИЙ РАЙОН</t>
  </si>
  <si>
    <t>УЖУРСКИЙ РАЙОН</t>
  </si>
  <si>
    <t>Советский район г.Красноярска</t>
  </si>
  <si>
    <t>СУХОБУЗИМСКИЙ РАЙОН</t>
  </si>
  <si>
    <t>КРАСНОТУРАНСКИЙ РАЙОН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</si>
  <si>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</si>
  <si>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</si>
  <si>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</si>
  <si>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</si>
  <si>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</si>
  <si>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</si>
  <si>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</si>
  <si>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</si>
  <si>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</si>
  <si>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</si>
  <si>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</si>
  <si>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</si>
  <si>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</si>
  <si>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</si>
  <si>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</si>
  <si>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</si>
  <si>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</si>
  <si>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</si>
  <si>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</si>
  <si>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</si>
  <si>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</si>
  <si>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</si>
  <si>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</si>
  <si>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</si>
  <si>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</si>
  <si>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</si>
  <si>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</si>
  <si>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22.</t>
  </si>
  <si>
    <t>муниципальное образование</t>
  </si>
  <si>
    <t>СТРОЕВАЯ ПОДГОТОВКА</t>
  </si>
  <si>
    <t>МАНСКИЙ РАЙОН</t>
  </si>
  <si>
    <t>РЫБИНСКИЙ РАЙОН</t>
  </si>
  <si>
    <t>г.Лесосибирск</t>
  </si>
  <si>
    <t>г.Шарыпово</t>
  </si>
  <si>
    <t>г.Сосновоборск</t>
  </si>
  <si>
    <t>г.Канск</t>
  </si>
  <si>
    <t>Курагинский район</t>
  </si>
  <si>
    <t>Октябрьский район г.Красноярска</t>
  </si>
  <si>
    <t>Краснотуранский район</t>
  </si>
  <si>
    <t>очки</t>
  </si>
  <si>
    <t>сумма очков</t>
  </si>
  <si>
    <t>место по итогам 2-х видов</t>
  </si>
  <si>
    <t>Коровин И.Д.</t>
  </si>
  <si>
    <t>Ленинский район г.Красноярска</t>
  </si>
  <si>
    <t>г.Норильск</t>
  </si>
  <si>
    <t>Ермаковский район</t>
  </si>
  <si>
    <t>Каратузский муниципальный округ</t>
  </si>
  <si>
    <t>15-16 мая 2025 года</t>
  </si>
  <si>
    <t>Большеулуйский район (в/к)</t>
  </si>
  <si>
    <t>15 мая 2025 года</t>
  </si>
  <si>
    <t>ЛЕНИНСКИЙ РАЙОН</t>
  </si>
  <si>
    <t>Касаткин Артём Павлович</t>
  </si>
  <si>
    <t>Давыдов Евгений Алексеевич</t>
  </si>
  <si>
    <t>Севостьянов Федор Данилович</t>
  </si>
  <si>
    <t>Белоусов Матвей Юрьевич</t>
  </si>
  <si>
    <t>Мамонов Вячеслав Сергеевич</t>
  </si>
  <si>
    <t>Новиков Артём Сергеевич</t>
  </si>
  <si>
    <t>Пастушенко Максим Евгеньевич</t>
  </si>
  <si>
    <t>Видяпин Семён Александрович</t>
  </si>
  <si>
    <t>Блынду Владислав Александрович</t>
  </si>
  <si>
    <t>Гуринов Александр Алексеевич</t>
  </si>
  <si>
    <t>Дьяченко Никита Георгиевич</t>
  </si>
  <si>
    <t>Доронин Ярослав Дмитриевич</t>
  </si>
  <si>
    <t>Иванов Кирилл Сергеевич</t>
  </si>
  <si>
    <t>Даньшин Матвей Алексеевич</t>
  </si>
  <si>
    <t>Новиков Андрей Андреевич</t>
  </si>
  <si>
    <t>Вожаков Егор Михайлович</t>
  </si>
  <si>
    <t>Савинов Павел Денисович</t>
  </si>
  <si>
    <t>Хитров Данил Николаевич</t>
  </si>
  <si>
    <t>Трофименко Владимир Иванович</t>
  </si>
  <si>
    <t>Вишняков Евгений Александрович</t>
  </si>
  <si>
    <t>Степанов Александр Евгеньевич</t>
  </si>
  <si>
    <t>Коровин Андрей Дмитриевич</t>
  </si>
  <si>
    <t>Ковенский Артем Русланович</t>
  </si>
  <si>
    <t>Локтионов Владислав Артемович</t>
  </si>
  <si>
    <t>Долгих Дмитрий Павлович</t>
  </si>
  <si>
    <t>Коротков Олег Игоревич</t>
  </si>
  <si>
    <t>Титов Никита Максимович</t>
  </si>
  <si>
    <t>Сараев Александр Сергеевич</t>
  </si>
  <si>
    <t>Бушмакин Ярослав Андреевич</t>
  </si>
  <si>
    <t>Иванов Ким Егорович</t>
  </si>
  <si>
    <t>Машуков Кирилл Константинович</t>
  </si>
  <si>
    <t>Кондратенко Виктор Сергеевич</t>
  </si>
  <si>
    <t>Немеров Анатолий Сергеевич</t>
  </si>
  <si>
    <t>Ситников Евгений Иванович</t>
  </si>
  <si>
    <t>Ясюк Владислав Викторович</t>
  </si>
  <si>
    <t>Пустовалов Станислав Витальевич</t>
  </si>
  <si>
    <t>Козырев Денис Александрович</t>
  </si>
  <si>
    <t>Белоногов Леонид Сергеевич</t>
  </si>
  <si>
    <t>Горбунов Кирилл Евгеньевич</t>
  </si>
  <si>
    <t xml:space="preserve">Казанцев  Данил Сергеевич </t>
  </si>
  <si>
    <t xml:space="preserve">Воробьев Пётр Романович </t>
  </si>
  <si>
    <t xml:space="preserve">Чотоев Элзарбек Шумкарбекович </t>
  </si>
  <si>
    <t xml:space="preserve">Михайлов  Руслан Игоревич </t>
  </si>
  <si>
    <t xml:space="preserve">Репин Даниил Витальевич </t>
  </si>
  <si>
    <t>Прилипко Арсений Витальевич</t>
  </si>
  <si>
    <t>Семеняк  Вадим Михайлович</t>
  </si>
  <si>
    <t>Киндеев Владислав Витальевич</t>
  </si>
  <si>
    <t>Кобылкин Сергей Максимович</t>
  </si>
  <si>
    <t>Мартынов Сергей Алексеевич</t>
  </si>
  <si>
    <t>Смоленцев Ян Семенович</t>
  </si>
  <si>
    <t>Власов Александр Александрович</t>
  </si>
  <si>
    <t>Кулаков Михаил Александрович</t>
  </si>
  <si>
    <t>Соколов Михаил Андреевич</t>
  </si>
  <si>
    <t>Скобелкин Борис Игоревич</t>
  </si>
  <si>
    <t>Исмагилов Ильдар Ринатович</t>
  </si>
  <si>
    <t>Зорин Степан Андреевич</t>
  </si>
  <si>
    <t>Кобылянский Никита Дмитриевич</t>
  </si>
  <si>
    <t>Малахов Кирилл Дмитриевич</t>
  </si>
  <si>
    <t>Попов Владислав Игоревич</t>
  </si>
  <si>
    <t>Спичак Илья Александрович</t>
  </si>
  <si>
    <t>Шереметьев Олег Алексеевич</t>
  </si>
  <si>
    <t>Кучеров Артём Александрович</t>
  </si>
  <si>
    <t>Лакомский Михаил Вячеславович</t>
  </si>
  <si>
    <t>ЗАТО г.ЗЕЛЕНОГОРСК</t>
  </si>
  <si>
    <t>Ширяев Иван Андреевич</t>
  </si>
  <si>
    <t>Овчинников Тихон Евгеньевич</t>
  </si>
  <si>
    <t>Осипенко Артем Дмитриевич</t>
  </si>
  <si>
    <t>Рендель Михаил Александрович</t>
  </si>
  <si>
    <t>Владимиров Сергей Николаевич</t>
  </si>
  <si>
    <t>Абанин Кирилл Витальевич</t>
  </si>
  <si>
    <t>Бояков Иван Алексеевич</t>
  </si>
  <si>
    <t>Ручкин Михаил Дмитриевич</t>
  </si>
  <si>
    <t>Хашин Роман Дмитриевич</t>
  </si>
  <si>
    <t>Сушков Илья Максимович</t>
  </si>
  <si>
    <t>Молотилкин Дмитрий Романович</t>
  </si>
  <si>
    <t>Ананьин Захар Иванович</t>
  </si>
  <si>
    <t>Ченченков Илья Денисович</t>
  </si>
  <si>
    <t>Кочкин Степан Александрович</t>
  </si>
  <si>
    <t>Загребанцев Михаил Дмитриевич</t>
  </si>
  <si>
    <t>Уласов Савелий Андреевич</t>
  </si>
  <si>
    <t>г.НОРИЛЬСК</t>
  </si>
  <si>
    <t>Шаламай Мирослав Александрович</t>
  </si>
  <si>
    <t>Аржаной Вадим Евгеньевич</t>
  </si>
  <si>
    <t>Лысенко Демьян Андреевич</t>
  </si>
  <si>
    <t>Судак Максим Ярославович</t>
  </si>
  <si>
    <t>Якула Дмитрий Иванович</t>
  </si>
  <si>
    <t>Камышов Максим Александрович</t>
  </si>
  <si>
    <t>Кекю Даниил Константинович</t>
  </si>
  <si>
    <t>Нысанов Максим Муратович</t>
  </si>
  <si>
    <t>Мезин Сергей Викторович</t>
  </si>
  <si>
    <t>Ломанов Руслан Дмитриевич</t>
  </si>
  <si>
    <t>Дмитренко Михаил Николаевич</t>
  </si>
  <si>
    <t>Степанов Ярослав Денисович</t>
  </si>
  <si>
    <t>Бочкарёв Максим Евгеньевич</t>
  </si>
  <si>
    <t>ГолосОв Степан Дмитриевич</t>
  </si>
  <si>
    <t>Абрамчик Артемий Андреевич</t>
  </si>
  <si>
    <t>Беденко Антон Павлович</t>
  </si>
  <si>
    <t>Тонких Дмитрий Евгеньевич</t>
  </si>
  <si>
    <t>Аксенов Никита Евгеньевич</t>
  </si>
  <si>
    <t>Цыкунов Илья Владимирович</t>
  </si>
  <si>
    <t>Колбаса Матвей Петрович</t>
  </si>
  <si>
    <t>Алиев Даниил Александрович</t>
  </si>
  <si>
    <t>Череващенко Елисей Николаевич</t>
  </si>
  <si>
    <t>АБАНСКИЙ РАЙОН</t>
  </si>
  <si>
    <t>Уманцев Петр Романович</t>
  </si>
  <si>
    <t>Шамрин Александр Сергеевич</t>
  </si>
  <si>
    <t>Соловьёв Сергей Дмитриевич</t>
  </si>
  <si>
    <t>Голубев Даниил Вячеславович</t>
  </si>
  <si>
    <t xml:space="preserve"> Остюков Алексей Сергеевич</t>
  </si>
  <si>
    <t>КособУко Кирилл Николаевич</t>
  </si>
  <si>
    <t>Зайцев Матвей Алексеевич</t>
  </si>
  <si>
    <t>Жилинский Никита Сергеевич</t>
  </si>
  <si>
    <t>БАЛАХТИНСКИЙ РАЙОН</t>
  </si>
  <si>
    <t>Кутный Денис Александрович</t>
  </si>
  <si>
    <t>Биль Владислав Игоревич</t>
  </si>
  <si>
    <t>Жолобов Матвей Денисович</t>
  </si>
  <si>
    <t>Шнайдер Егор Романович</t>
  </si>
  <si>
    <t>Юдин Дмитрий Сергеевич</t>
  </si>
  <si>
    <t>Глуцкий Артур Павлович</t>
  </si>
  <si>
    <t>Беляев Иван Алексеевич</t>
  </si>
  <si>
    <t>Штуккерт Андрей Александрович</t>
  </si>
  <si>
    <t>Бугаев Константин Юрьевич</t>
  </si>
  <si>
    <t>Грун Данил Юрьевич</t>
  </si>
  <si>
    <t>Давыдов Дмитрий Владимирович</t>
  </si>
  <si>
    <t>Данилюк Максим Алексеевич</t>
  </si>
  <si>
    <t>ИбАтов Егор Русланович</t>
  </si>
  <si>
    <t>Кустов Иван Александрович</t>
  </si>
  <si>
    <t>Малютин Егор Валерьевич</t>
  </si>
  <si>
    <t>Чернявский Максим Романович</t>
  </si>
  <si>
    <t>ЕМЕЛЬЯНОВСКИЙ РАЙОН</t>
  </si>
  <si>
    <t>Вершинин Денис Александрович</t>
  </si>
  <si>
    <t>Васильков Максим Вадимович</t>
  </si>
  <si>
    <t>Шмидт Денис Евгеньевич</t>
  </si>
  <si>
    <t>Кусков Захар Романович</t>
  </si>
  <si>
    <t>Сокрутанов Иван Александрович</t>
  </si>
  <si>
    <t>Ульянов Иван Александрович</t>
  </si>
  <si>
    <t>Крылов Владимир Александрович</t>
  </si>
  <si>
    <t>Шевелев Игорь Вадимович</t>
  </si>
  <si>
    <t>Шаврин Роман Дмитриевич</t>
  </si>
  <si>
    <t>ДОрогов Кирилл Олегович</t>
  </si>
  <si>
    <t xml:space="preserve">Семенчуков Владислав Андреевич   </t>
  </si>
  <si>
    <t>СухалИтка Степан Андреевич</t>
  </si>
  <si>
    <t>РябкОв Данила Дмитриевич</t>
  </si>
  <si>
    <t>Райлян Егор Евгеньевич</t>
  </si>
  <si>
    <t>Павлов Даниил Андреевич</t>
  </si>
  <si>
    <t>Милевский Максим Сергеевич</t>
  </si>
  <si>
    <t>ЕРМАКОВСКИЙ РАЙОН</t>
  </si>
  <si>
    <t>Алтынцев Юрий Александрович</t>
  </si>
  <si>
    <t>Медведев Константин Алексеевич</t>
  </si>
  <si>
    <t>Коварин Кирилл Сергеевич</t>
  </si>
  <si>
    <t>Плотницкий Виктор Андреевич</t>
  </si>
  <si>
    <t>Ермолаев Илья Петрович</t>
  </si>
  <si>
    <t>Коварин Илья Алексеевич</t>
  </si>
  <si>
    <t>Тумат Данил Буянкович</t>
  </si>
  <si>
    <t>Хасанов Денис Фархатович</t>
  </si>
  <si>
    <t>Горохов Никита Антонович</t>
  </si>
  <si>
    <t>Матвеев Семен Алексеевич</t>
  </si>
  <si>
    <t>Мирланбеков Нурдоолот Мирланбекович</t>
  </si>
  <si>
    <t>Поздняков Аркадий Дмитриевич</t>
  </si>
  <si>
    <t>Егоров Максим Алексеевич</t>
  </si>
  <si>
    <t>Паушок Виталий Сергеевич</t>
  </si>
  <si>
    <t>Воробьев Максим Вячеславович</t>
  </si>
  <si>
    <t>Кульга Вадим Викторович</t>
  </si>
  <si>
    <t>ИРБЕЙСКИЙ РАЙОН</t>
  </si>
  <si>
    <t>Тиханович Максим Евгеньевич</t>
  </si>
  <si>
    <t>Морозов Тимофей Васильевич</t>
  </si>
  <si>
    <t>Ищенко Алексей Павлович</t>
  </si>
  <si>
    <t xml:space="preserve">Ронжин Сергей Сергеевич </t>
  </si>
  <si>
    <t>Рукосуев Кирилл Сергеевич</t>
  </si>
  <si>
    <t>Бугаец Роман Игоревич</t>
  </si>
  <si>
    <t>Иванов Александр Андреевич</t>
  </si>
  <si>
    <t>Сапожников Даниил Григорьевич</t>
  </si>
  <si>
    <t>Колбасов Данил Евгеньевич</t>
  </si>
  <si>
    <t>Воронов Владислав Юрьевич</t>
  </si>
  <si>
    <t>Старов Дмитрий Александрович</t>
  </si>
  <si>
    <t>Трипутин Денис Анатольевич</t>
  </si>
  <si>
    <t>Терентьев Олег Андреевич</t>
  </si>
  <si>
    <t>Медведев Максим Валерьевич</t>
  </si>
  <si>
    <t>Юдин Александр Геннадьевич</t>
  </si>
  <si>
    <t>Дежин Кирилл Александрович</t>
  </si>
  <si>
    <t>Байтуганов Ярослав Иванович</t>
  </si>
  <si>
    <t>Ашихмин Александр Артёмович</t>
  </si>
  <si>
    <t>Салимулин Максим Сергеевич</t>
  </si>
  <si>
    <t>Никифирович Евгений Витальевич</t>
  </si>
  <si>
    <t>Плотников Дмитрий Сергеевич</t>
  </si>
  <si>
    <t xml:space="preserve">Корепанов Александр Игоревич </t>
  </si>
  <si>
    <t xml:space="preserve">Шнайдер Александр Евгеньевич </t>
  </si>
  <si>
    <t>КУРАГИНСКИЙ РАЙОН</t>
  </si>
  <si>
    <t>Бердников Илья Николаевич</t>
  </si>
  <si>
    <t>Бышевский Артём Алексеевич</t>
  </si>
  <si>
    <t>Герман Денис Анатольевич</t>
  </si>
  <si>
    <t>Сальников Виктор Иванович</t>
  </si>
  <si>
    <t>Сафин Никита Артёмович</t>
  </si>
  <si>
    <t>Трифонов Савелий Сергеевич</t>
  </si>
  <si>
    <t>Швабенланд Игорь Александрович</t>
  </si>
  <si>
    <t>Елагин Сергей Владимирович</t>
  </si>
  <si>
    <t>Кононов Богдан Денисович</t>
  </si>
  <si>
    <t>Мартинович Марк Дмитриевич</t>
  </si>
  <si>
    <t>Бабанов Евгений Сергеевич</t>
  </si>
  <si>
    <t>Бабанов Сергей Сергеевич</t>
  </si>
  <si>
    <t>Лантинов Савелий Анатольевич</t>
  </si>
  <si>
    <t>Колмаков Иван Евгеньевич</t>
  </si>
  <si>
    <t>Гуськов Виктор Романович</t>
  </si>
  <si>
    <t>Цехош Эрнест Дмитриевич</t>
  </si>
  <si>
    <t>Животов Артем  Игоревич</t>
  </si>
  <si>
    <t>Тимофеев Егор Геннадьевич</t>
  </si>
  <si>
    <t>Белошапкин Степан Андреевич</t>
  </si>
  <si>
    <t>Заголько Арсений Алексеевич</t>
  </si>
  <si>
    <t>Киргинцев Артем Романович</t>
  </si>
  <si>
    <t>Майоров Александр Александрович</t>
  </si>
  <si>
    <t>Подопригоров Степан Сергеевич</t>
  </si>
  <si>
    <t>Карбушев Дмитрий Владимирович</t>
  </si>
  <si>
    <t>Катцын Данил Андреевич</t>
  </si>
  <si>
    <t>ИордАн Егор Иванович</t>
  </si>
  <si>
    <t>Клейнкхнехт Артем Дмитриевич</t>
  </si>
  <si>
    <t>Исаев Роман Владимирович</t>
  </si>
  <si>
    <t>Корнеев Николай Николаевич</t>
  </si>
  <si>
    <t>Денисенко Иван Максимович</t>
  </si>
  <si>
    <t>Скуртул Егор Алексеевич</t>
  </si>
  <si>
    <t>Шроо Тимур Петрович</t>
  </si>
  <si>
    <t>Гейс Матвей Игоревич</t>
  </si>
  <si>
    <t>Трофимов Тимур Павлович</t>
  </si>
  <si>
    <t>Бовшик Иван Русланович</t>
  </si>
  <si>
    <t>Терещенко Иван Александрович</t>
  </si>
  <si>
    <t xml:space="preserve">Щерба Максим Евгеньевич </t>
  </si>
  <si>
    <t>29.</t>
  </si>
  <si>
    <t>СЕВЕРО-ЕНИСЕЙСКИЙ МУНИЦИПАЛЬНЫЙ ОКРУГ</t>
  </si>
  <si>
    <t>Ульянцев Максим Андреевич</t>
  </si>
  <si>
    <t>Жуков Глеб Александрович</t>
  </si>
  <si>
    <t>Шевцов Владислав Константинович</t>
  </si>
  <si>
    <t>Салаходинов Вадим Валерьевич</t>
  </si>
  <si>
    <t>Алдушин Даниил Андреевич</t>
  </si>
  <si>
    <t>Гуляев Михаил Дмитриевич</t>
  </si>
  <si>
    <t>30.</t>
  </si>
  <si>
    <t>Билецкий Заир Абдувалиевич</t>
  </si>
  <si>
    <t>Бушуев Егор Владимирович</t>
  </si>
  <si>
    <t>Котов Владимир Витальевич</t>
  </si>
  <si>
    <t>Марангос Александр павлович</t>
  </si>
  <si>
    <t>Нидергаус Степан Владимирович</t>
  </si>
  <si>
    <t>Смотров Вадим Дмитриевич</t>
  </si>
  <si>
    <t>Федосенко Андрей Николаевич</t>
  </si>
  <si>
    <t>Шнайдер Никита Алексеевич</t>
  </si>
  <si>
    <t>31.</t>
  </si>
  <si>
    <t>Комаров Савелий Евгеньевич</t>
  </si>
  <si>
    <t>Бардин Иван Сергеевич</t>
  </si>
  <si>
    <t>Шевергин Матвей Максимович</t>
  </si>
  <si>
    <t>Ткачев Дмитрий Вячеславович</t>
  </si>
  <si>
    <t>Кирилкин Виктор Кириллович</t>
  </si>
  <si>
    <t>Лебедев Сергей Евгеньевич</t>
  </si>
  <si>
    <t>Кадакин Егор Артемович</t>
  </si>
  <si>
    <t>Голубков Ярослав Юрьевич</t>
  </si>
  <si>
    <t>БОЛЬШЕУЛУЙСКИЙ РАЙОН (В/К)</t>
  </si>
  <si>
    <t>Константинов Константин Александрович</t>
  </si>
  <si>
    <t>Морозов Александр Александрович</t>
  </si>
  <si>
    <t>Зибиров Антон Равилевич</t>
  </si>
  <si>
    <t>Козаченко Дмитрий Андреевич</t>
  </si>
  <si>
    <t>Власов Алексей Владимирович</t>
  </si>
  <si>
    <t>Амелькин Николай Николаевич</t>
  </si>
  <si>
    <t>Пулотов Денис Нурбекович</t>
  </si>
  <si>
    <t>Хомченков Сергей Юрьевич</t>
  </si>
  <si>
    <t>33.</t>
  </si>
  <si>
    <t>Центральный район г.Красноярск</t>
  </si>
  <si>
    <t>Орлов Егор Дмитриевич</t>
  </si>
  <si>
    <t>Фомушин Сергей Сергеевич</t>
  </si>
  <si>
    <t>Дедаш Егор Максимович</t>
  </si>
  <si>
    <t>Мурзабаев Тимур Романович</t>
  </si>
  <si>
    <t>Ульянов Максим Алексеевич</t>
  </si>
  <si>
    <t>Кузургашев Никита Вячеславович</t>
  </si>
  <si>
    <t>Леонович Илья Сергеевич</t>
  </si>
  <si>
    <t>Семачков Егор Геннадьевич</t>
  </si>
  <si>
    <t>Петросян Эдик Вилсонович</t>
  </si>
  <si>
    <t>Никаддров Артемий Александрович</t>
  </si>
  <si>
    <t>Зайцев Александр Андреевич</t>
  </si>
  <si>
    <t>Кожеко Кирилл Сергеевич</t>
  </si>
  <si>
    <t>Шкельтин Матвей Алексеевич</t>
  </si>
  <si>
    <t>Соснов Тимофей Юрьевич</t>
  </si>
  <si>
    <t>Шакаров Данил Анарович</t>
  </si>
  <si>
    <t>34.</t>
  </si>
  <si>
    <t>МИНУСИНСКИЙ РАЙОН</t>
  </si>
  <si>
    <t>Губенко Роман Викторович</t>
  </si>
  <si>
    <t>Драгин Иван Алексеевич</t>
  </si>
  <si>
    <t>Казачек Егор Сергеевич</t>
  </si>
  <si>
    <t>Лемешко Андрей Александрович</t>
  </si>
  <si>
    <t>Фомин Арсений Вячеславович</t>
  </si>
  <si>
    <t>Артяков Егор Викторович</t>
  </si>
  <si>
    <t>Пупков Александр Алексеевич</t>
  </si>
  <si>
    <t>Огурцов Егор Евгеньевич</t>
  </si>
  <si>
    <t>15  мая 2025 года                                                                               г.Красноярск</t>
  </si>
  <si>
    <t>отказ</t>
  </si>
  <si>
    <t>КАРАТУЗСКИЙ МУНИЦИПАЛЬНЫЙ ОКРУГ</t>
  </si>
  <si>
    <t>г.МИНУСИНСК</t>
  </si>
  <si>
    <t>в/к</t>
  </si>
  <si>
    <t>В/К</t>
  </si>
  <si>
    <t>Кашмов Тимофей Юрьевич</t>
  </si>
  <si>
    <t>Дорогов Кирилл Олегович</t>
  </si>
  <si>
    <t>Сухалитка Степан Андреевич</t>
  </si>
  <si>
    <t>Рябков Данила Дмитриевич</t>
  </si>
  <si>
    <t>Дондо Дмитрий Викторович</t>
  </si>
  <si>
    <t>Кочугов Данила Андреевич</t>
  </si>
  <si>
    <t>Кособуко Кирилл Николаевич</t>
  </si>
  <si>
    <t>ГЛАВНЫЙ СУДЬЯ</t>
  </si>
  <si>
    <t>ИТОГОВЫЙ ПРОТОКОЛ (НЕПОЛНАЯ РАЗБОРКА И СБОРКА АВТОМАТА АК-74)</t>
  </si>
  <si>
    <t xml:space="preserve">    Спартакиада молодежи допризывного возраста Красноярского края</t>
  </si>
  <si>
    <t>Запевин Андрей Дмитриевич</t>
  </si>
  <si>
    <t>1 место</t>
  </si>
  <si>
    <t>2 место</t>
  </si>
  <si>
    <t>3 место</t>
  </si>
  <si>
    <t>н/я</t>
  </si>
  <si>
    <t>ИЛАНСКИЙ МУНИЦИПАЛЬНЫЙ ОКРУГ</t>
  </si>
  <si>
    <t>НАЗАРОВСКИЙ РАЙОН</t>
  </si>
  <si>
    <t>НОВОСЕЛОВСКИЙ МУНИЦИПАЛЬНЫЙ ОКРУГ</t>
  </si>
  <si>
    <t>Северо-Енисейский муниципальный округ</t>
  </si>
  <si>
    <t>Новоселовский муниципальный округ</t>
  </si>
  <si>
    <t>Назаровский район</t>
  </si>
  <si>
    <t>Иланский муниципальный округ</t>
  </si>
  <si>
    <t>Советский район г. Красноярск</t>
  </si>
  <si>
    <t>г. Ачинск</t>
  </si>
  <si>
    <t xml:space="preserve">Ленинский район г. Красноярск </t>
  </si>
  <si>
    <t>ЗАТО п. Солнечный</t>
  </si>
  <si>
    <t>ЗАТО г. Железногорск</t>
  </si>
  <si>
    <t xml:space="preserve">Октябрьский район г. Красноярск </t>
  </si>
  <si>
    <t>г. Минусинск</t>
  </si>
  <si>
    <t>г. Норильск</t>
  </si>
  <si>
    <t>ЗАТО г.Зеленоногорск</t>
  </si>
  <si>
    <t>Центральный район г. Красноярск</t>
  </si>
  <si>
    <t>15 мая 2025 года                                                                                                                                   г.Красноярск</t>
  </si>
  <si>
    <t xml:space="preserve">А.Д. Коровин </t>
  </si>
  <si>
    <t xml:space="preserve">16 мая </t>
  </si>
  <si>
    <t>И.Д. КОРОВИН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</si>
</sst>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63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8"/>
      <name val="Bookman Old Style"/>
      <family val="1"/>
      <charset val="204"/>
    </font>
    <font>
      <sz val="8"/>
      <name val="Bookman Old Style"/>
      <family val="1"/>
      <charset val="204"/>
    </font>
    <font>
      <b/>
      <sz val="9"/>
      <name val="Bookman Old Style"/>
      <family val="1"/>
      <charset val="204"/>
    </font>
    <font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b/>
      <u/>
      <sz val="12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b/>
      <sz val="14"/>
      <color rgb="FFFF0000"/>
      <name val="Bookman Old Style"/>
      <family val="1"/>
      <charset val="204"/>
    </font>
    <font>
      <i/>
      <sz val="11"/>
      <name val="Bookman Old Style"/>
      <family val="1"/>
      <charset val="204"/>
    </font>
    <font>
      <b/>
      <i/>
      <sz val="1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b/>
      <sz val="9"/>
      <color theme="1"/>
      <name val="Bookman Old Style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20"/>
      <name val="Bookman Old Style"/>
      <family val="1"/>
      <charset val="204"/>
    </font>
    <font>
      <sz val="11"/>
      <color indexed="8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Unicode MS"/>
      <family val="2"/>
      <charset val="204"/>
    </font>
    <font>
      <sz val="14"/>
      <name val="Arial Unicode MS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4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6"/>
      <name val="Arial"/>
      <family val="2"/>
      <charset val="204"/>
    </font>
    <font>
      <sz val="13"/>
      <name val="Times New Roman"/>
      <family val="1"/>
      <charset val="204"/>
    </font>
    <font>
      <sz val="11"/>
      <color theme="1"/>
      <name val="Bookman Old Style"/>
      <family val="1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Bookman Old Style"/>
      <family val="1"/>
      <charset val="204"/>
    </font>
    <font>
      <b/>
      <sz val="14"/>
      <name val="Arial Unicode MS"/>
      <family val="2"/>
      <charset val="204"/>
    </font>
    <font>
      <b/>
      <sz val="16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3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3"/>
      <name val="Arial Unicode MS"/>
      <family val="2"/>
      <charset val="204"/>
    </font>
    <font>
      <sz val="13"/>
      <color theme="1"/>
      <name val="Arial"/>
      <family val="2"/>
      <charset val="204"/>
    </font>
    <font>
      <sz val="13"/>
      <name val="Arial"/>
      <family val="2"/>
      <charset val="204"/>
    </font>
    <font>
      <sz val="12.5"/>
      <name val="Arial"/>
      <family val="2"/>
      <charset val="204"/>
    </font>
    <font>
      <b/>
      <sz val="24"/>
      <name val="Bookman Old Style"/>
      <family val="1"/>
      <charset val="204"/>
    </font>
    <font>
      <b/>
      <sz val="16"/>
      <color rgb="FFFF0000"/>
      <name val="Bookman Old Style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15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Alignment="1">
      <alignment horizontal="center" vertical="center" wrapText="1"/>
    </xf>
    <xf numFmtId="0" fontId="10" fillId="0" borderId="0" xfId="0" applyFont="1"/>
    <xf numFmtId="0" fontId="6" fillId="0" borderId="0" xfId="1" applyFont="1" applyAlignment="1">
      <alignment vertical="center" wrapText="1"/>
    </xf>
    <xf numFmtId="0" fontId="10" fillId="0" borderId="0" xfId="0" applyFont="1" applyAlignment="1"/>
    <xf numFmtId="0" fontId="11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0" fillId="0" borderId="0" xfId="0" applyFont="1" applyBorder="1"/>
    <xf numFmtId="0" fontId="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" fontId="23" fillId="0" borderId="16" xfId="0" applyNumberFormat="1" applyFont="1" applyBorder="1" applyAlignment="1">
      <alignment horizontal="center" vertical="center"/>
    </xf>
    <xf numFmtId="1" fontId="23" fillId="0" borderId="14" xfId="0" applyNumberFormat="1" applyFont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left" vertical="center"/>
    </xf>
    <xf numFmtId="0" fontId="26" fillId="0" borderId="23" xfId="0" applyFont="1" applyFill="1" applyBorder="1"/>
    <xf numFmtId="0" fontId="27" fillId="0" borderId="23" xfId="0" applyFont="1" applyBorder="1"/>
    <xf numFmtId="0" fontId="27" fillId="0" borderId="24" xfId="0" applyFont="1" applyBorder="1"/>
    <xf numFmtId="0" fontId="19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26" fillId="0" borderId="22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right"/>
    </xf>
    <xf numFmtId="1" fontId="10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3" fillId="0" borderId="2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22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1" applyFont="1" applyAlignment="1">
      <alignment vertical="center" wrapText="1"/>
    </xf>
    <xf numFmtId="0" fontId="8" fillId="0" borderId="0" xfId="0" applyFo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" fontId="12" fillId="0" borderId="10" xfId="0" applyNumberFormat="1" applyFont="1" applyBorder="1" applyAlignment="1">
      <alignment horizontal="center" vertical="center" wrapText="1"/>
    </xf>
    <xf numFmtId="4" fontId="12" fillId="2" borderId="1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" fontId="9" fillId="0" borderId="0" xfId="0" applyNumberFormat="1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2" fontId="17" fillId="0" borderId="0" xfId="0" applyNumberFormat="1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3" fontId="11" fillId="0" borderId="37" xfId="0" applyNumberFormat="1" applyFont="1" applyFill="1" applyBorder="1" applyAlignment="1">
      <alignment horizontal="center" vertical="center"/>
    </xf>
    <xf numFmtId="3" fontId="4" fillId="0" borderId="37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4" fontId="17" fillId="0" borderId="29" xfId="0" applyNumberFormat="1" applyFont="1" applyFill="1" applyBorder="1" applyAlignment="1">
      <alignment horizontal="center" vertical="center"/>
    </xf>
    <xf numFmtId="0" fontId="12" fillId="0" borderId="0" xfId="0" applyFont="1"/>
    <xf numFmtId="0" fontId="13" fillId="0" borderId="6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left"/>
    </xf>
    <xf numFmtId="4" fontId="17" fillId="0" borderId="39" xfId="0" applyNumberFormat="1" applyFont="1" applyFill="1" applyBorder="1" applyAlignment="1">
      <alignment horizontal="center" vertical="center"/>
    </xf>
    <xf numFmtId="2" fontId="17" fillId="0" borderId="39" xfId="0" applyNumberFormat="1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33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/>
    </xf>
    <xf numFmtId="4" fontId="17" fillId="3" borderId="0" xfId="0" applyNumberFormat="1" applyFont="1" applyFill="1" applyBorder="1" applyAlignment="1">
      <alignment horizontal="center" vertical="center"/>
    </xf>
    <xf numFmtId="4" fontId="11" fillId="3" borderId="0" xfId="0" applyNumberFormat="1" applyFont="1" applyFill="1" applyBorder="1" applyAlignment="1">
      <alignment horizontal="center" vertical="center"/>
    </xf>
    <xf numFmtId="3" fontId="11" fillId="3" borderId="37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32" fillId="3" borderId="8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vertical="center"/>
    </xf>
    <xf numFmtId="4" fontId="17" fillId="3" borderId="5" xfId="0" applyNumberFormat="1" applyFont="1" applyFill="1" applyBorder="1" applyAlignment="1">
      <alignment horizontal="center" vertical="center"/>
    </xf>
    <xf numFmtId="4" fontId="11" fillId="3" borderId="5" xfId="0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32" fillId="3" borderId="1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4" fontId="17" fillId="3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32" fillId="3" borderId="34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vertical="center"/>
    </xf>
    <xf numFmtId="4" fontId="17" fillId="3" borderId="10" xfId="0" applyNumberFormat="1" applyFont="1" applyFill="1" applyBorder="1" applyAlignment="1">
      <alignment horizontal="center" vertical="center"/>
    </xf>
    <xf numFmtId="4" fontId="11" fillId="3" borderId="10" xfId="0" applyNumberFormat="1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wrapText="1"/>
    </xf>
    <xf numFmtId="4" fontId="17" fillId="0" borderId="45" xfId="0" applyNumberFormat="1" applyFont="1" applyFill="1" applyBorder="1" applyAlignment="1">
      <alignment horizontal="center" vertical="center"/>
    </xf>
    <xf numFmtId="0" fontId="36" fillId="0" borderId="0" xfId="0" applyFont="1"/>
    <xf numFmtId="0" fontId="33" fillId="0" borderId="0" xfId="0" applyFont="1" applyFill="1" applyBorder="1" applyAlignment="1"/>
    <xf numFmtId="0" fontId="33" fillId="0" borderId="0" xfId="0" applyFont="1" applyFill="1" applyBorder="1" applyAlignment="1">
      <alignment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vertical="center"/>
    </xf>
    <xf numFmtId="4" fontId="11" fillId="0" borderId="39" xfId="0" applyNumberFormat="1" applyFont="1" applyFill="1" applyBorder="1" applyAlignment="1">
      <alignment horizontal="center" vertical="center"/>
    </xf>
    <xf numFmtId="164" fontId="6" fillId="0" borderId="39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39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/>
    </xf>
    <xf numFmtId="0" fontId="32" fillId="0" borderId="3" xfId="0" applyFont="1" applyFill="1" applyBorder="1" applyAlignment="1"/>
    <xf numFmtId="0" fontId="38" fillId="0" borderId="3" xfId="0" applyFont="1" applyFill="1" applyBorder="1" applyAlignment="1">
      <alignment vertical="center" wrapText="1"/>
    </xf>
    <xf numFmtId="0" fontId="32" fillId="0" borderId="3" xfId="0" applyFont="1" applyFill="1" applyBorder="1" applyAlignment="1">
      <alignment vertical="center"/>
    </xf>
    <xf numFmtId="0" fontId="32" fillId="0" borderId="3" xfId="0" applyFont="1" applyBorder="1" applyAlignment="1">
      <alignment horizontal="left" vertical="center"/>
    </xf>
    <xf numFmtId="0" fontId="38" fillId="0" borderId="3" xfId="0" applyFont="1" applyFill="1" applyBorder="1" applyAlignment="1">
      <alignment horizontal="left" vertical="center" wrapText="1"/>
    </xf>
    <xf numFmtId="0" fontId="32" fillId="0" borderId="3" xfId="0" applyFont="1" applyBorder="1" applyAlignment="1">
      <alignment vertical="center" wrapText="1"/>
    </xf>
    <xf numFmtId="0" fontId="33" fillId="0" borderId="39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/>
    <xf numFmtId="0" fontId="32" fillId="0" borderId="5" xfId="0" applyFont="1" applyFill="1" applyBorder="1" applyAlignment="1"/>
    <xf numFmtId="0" fontId="32" fillId="0" borderId="5" xfId="0" applyFont="1" applyFill="1" applyBorder="1" applyAlignment="1">
      <alignment vertical="center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5" fillId="0" borderId="36" xfId="0" applyFont="1" applyFill="1" applyBorder="1" applyAlignment="1">
      <alignment vertical="center"/>
    </xf>
    <xf numFmtId="0" fontId="15" fillId="0" borderId="35" xfId="0" applyFont="1" applyFill="1" applyBorder="1" applyAlignment="1">
      <alignment vertical="center"/>
    </xf>
    <xf numFmtId="0" fontId="22" fillId="0" borderId="2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1" fontId="22" fillId="0" borderId="16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4" fontId="11" fillId="0" borderId="45" xfId="0" applyNumberFormat="1" applyFont="1" applyFill="1" applyBorder="1" applyAlignment="1">
      <alignment horizontal="center" vertical="center"/>
    </xf>
    <xf numFmtId="3" fontId="11" fillId="0" borderId="46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32" fillId="0" borderId="10" xfId="0" applyFont="1" applyFill="1" applyBorder="1" applyAlignment="1"/>
    <xf numFmtId="0" fontId="9" fillId="0" borderId="42" xfId="0" applyFont="1" applyFill="1" applyBorder="1" applyAlignment="1">
      <alignment vertical="center"/>
    </xf>
    <xf numFmtId="0" fontId="38" fillId="0" borderId="5" xfId="0" applyFont="1" applyFill="1" applyBorder="1" applyAlignment="1">
      <alignment vertical="center" wrapText="1"/>
    </xf>
    <xf numFmtId="0" fontId="32" fillId="0" borderId="10" xfId="0" applyFont="1" applyFill="1" applyBorder="1" applyAlignment="1">
      <alignment vertical="center" wrapText="1"/>
    </xf>
    <xf numFmtId="0" fontId="38" fillId="0" borderId="10" xfId="0" applyFont="1" applyFill="1" applyBorder="1" applyAlignment="1">
      <alignment vertical="center" wrapText="1"/>
    </xf>
    <xf numFmtId="0" fontId="32" fillId="0" borderId="10" xfId="0" applyFont="1" applyBorder="1" applyAlignment="1">
      <alignment horizontal="left" vertical="center"/>
    </xf>
    <xf numFmtId="0" fontId="38" fillId="0" borderId="5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horizontal="center" vertical="center"/>
    </xf>
    <xf numFmtId="0" fontId="32" fillId="0" borderId="5" xfId="0" applyFont="1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0" fontId="38" fillId="0" borderId="10" xfId="0" applyFont="1" applyFill="1" applyBorder="1" applyAlignment="1">
      <alignment horizontal="left" vertical="center" wrapText="1"/>
    </xf>
    <xf numFmtId="0" fontId="33" fillId="0" borderId="39" xfId="0" applyFont="1" applyFill="1" applyBorder="1" applyAlignment="1">
      <alignment vertical="center" wrapText="1"/>
    </xf>
    <xf numFmtId="0" fontId="33" fillId="0" borderId="39" xfId="0" applyFont="1" applyFill="1" applyBorder="1" applyAlignment="1"/>
    <xf numFmtId="0" fontId="32" fillId="0" borderId="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" fontId="22" fillId="0" borderId="1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34" fillId="0" borderId="3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5" fillId="0" borderId="23" xfId="0" applyFont="1" applyBorder="1" applyAlignment="1">
      <alignment horizontal="center"/>
    </xf>
    <xf numFmtId="0" fontId="35" fillId="2" borderId="23" xfId="0" applyNumberFormat="1" applyFont="1" applyFill="1" applyBorder="1" applyAlignment="1">
      <alignment horizontal="center"/>
    </xf>
    <xf numFmtId="0" fontId="35" fillId="2" borderId="23" xfId="0" applyFont="1" applyFill="1" applyBorder="1" applyAlignment="1">
      <alignment horizontal="center"/>
    </xf>
    <xf numFmtId="0" fontId="40" fillId="0" borderId="28" xfId="0" applyFont="1" applyBorder="1" applyAlignment="1">
      <alignment horizontal="center"/>
    </xf>
    <xf numFmtId="0" fontId="35" fillId="2" borderId="28" xfId="0" applyFont="1" applyFill="1" applyBorder="1" applyAlignment="1">
      <alignment horizontal="center"/>
    </xf>
    <xf numFmtId="0" fontId="35" fillId="2" borderId="28" xfId="0" applyNumberFormat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/>
    </xf>
    <xf numFmtId="2" fontId="42" fillId="0" borderId="57" xfId="0" applyNumberFormat="1" applyFont="1" applyFill="1" applyBorder="1" applyAlignment="1">
      <alignment horizontal="left" vertical="top" wrapText="1"/>
    </xf>
    <xf numFmtId="2" fontId="42" fillId="0" borderId="57" xfId="0" applyNumberFormat="1" applyFont="1" applyFill="1" applyBorder="1" applyAlignment="1">
      <alignment horizontal="left" vertical="top"/>
    </xf>
    <xf numFmtId="0" fontId="42" fillId="0" borderId="57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4" fontId="17" fillId="0" borderId="38" xfId="0" applyNumberFormat="1" applyFont="1" applyFill="1" applyBorder="1" applyAlignment="1">
      <alignment horizontal="center" vertical="center"/>
    </xf>
    <xf numFmtId="4" fontId="17" fillId="0" borderId="39" xfId="0" applyNumberFormat="1" applyFont="1" applyFill="1" applyBorder="1" applyAlignment="1">
      <alignment horizontal="center" vertical="center"/>
    </xf>
    <xf numFmtId="4" fontId="17" fillId="0" borderId="2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0" fontId="33" fillId="0" borderId="45" xfId="0" applyFont="1" applyFill="1" applyBorder="1" applyAlignment="1">
      <alignment vertical="center"/>
    </xf>
    <xf numFmtId="0" fontId="32" fillId="0" borderId="3" xfId="0" applyFont="1" applyFill="1" applyBorder="1" applyAlignment="1">
      <alignment horizontal="center" vertical="center"/>
    </xf>
    <xf numFmtId="14" fontId="16" fillId="0" borderId="3" xfId="0" applyNumberFormat="1" applyFont="1" applyFill="1" applyBorder="1" applyAlignment="1">
      <alignment vertical="center"/>
    </xf>
    <xf numFmtId="0" fontId="33" fillId="0" borderId="39" xfId="0" applyFont="1" applyFill="1" applyBorder="1" applyAlignment="1">
      <alignment horizontal="left" vertical="center" wrapText="1"/>
    </xf>
    <xf numFmtId="14" fontId="36" fillId="0" borderId="3" xfId="0" applyNumberFormat="1" applyFont="1" applyFill="1" applyBorder="1" applyAlignment="1">
      <alignment horizontal="center" vertical="center" wrapText="1"/>
    </xf>
    <xf numFmtId="14" fontId="43" fillId="0" borderId="3" xfId="0" applyNumberFormat="1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14" fontId="10" fillId="0" borderId="0" xfId="0" applyNumberFormat="1" applyFont="1" applyBorder="1" applyAlignment="1">
      <alignment horizontal="left" vertical="center"/>
    </xf>
    <xf numFmtId="0" fontId="38" fillId="0" borderId="43" xfId="0" applyFont="1" applyFill="1" applyBorder="1" applyAlignment="1">
      <alignment vertical="center" wrapText="1"/>
    </xf>
    <xf numFmtId="14" fontId="36" fillId="0" borderId="3" xfId="0" applyNumberFormat="1" applyFont="1" applyBorder="1" applyAlignment="1">
      <alignment horizontal="center" vertical="center" wrapText="1"/>
    </xf>
    <xf numFmtId="0" fontId="32" fillId="0" borderId="43" xfId="0" applyFont="1" applyFill="1" applyBorder="1" applyAlignment="1">
      <alignment vertical="center" wrapText="1"/>
    </xf>
    <xf numFmtId="14" fontId="37" fillId="0" borderId="3" xfId="0" applyNumberFormat="1" applyFont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justify" vertical="center" wrapText="1"/>
    </xf>
    <xf numFmtId="14" fontId="37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14" fontId="31" fillId="0" borderId="3" xfId="0" applyNumberFormat="1" applyFont="1" applyBorder="1" applyAlignment="1">
      <alignment vertical="center" wrapText="1"/>
    </xf>
    <xf numFmtId="0" fontId="32" fillId="0" borderId="43" xfId="0" applyFont="1" applyFill="1" applyBorder="1" applyAlignment="1">
      <alignment horizontal="left" vertical="center" wrapText="1"/>
    </xf>
    <xf numFmtId="14" fontId="44" fillId="0" borderId="3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14" fontId="29" fillId="0" borderId="3" xfId="0" applyNumberFormat="1" applyFont="1" applyFill="1" applyBorder="1" applyAlignment="1">
      <alignment vertical="center"/>
    </xf>
    <xf numFmtId="14" fontId="29" fillId="0" borderId="3" xfId="0" applyNumberFormat="1" applyFont="1" applyFill="1" applyBorder="1" applyAlignment="1">
      <alignment vertical="center" wrapText="1"/>
    </xf>
    <xf numFmtId="14" fontId="16" fillId="0" borderId="3" xfId="0" applyNumberFormat="1" applyFont="1" applyFill="1" applyBorder="1" applyAlignment="1">
      <alignment vertical="center" wrapText="1"/>
    </xf>
    <xf numFmtId="14" fontId="10" fillId="0" borderId="0" xfId="0" applyNumberFormat="1" applyFont="1" applyBorder="1" applyAlignment="1">
      <alignment horizontal="center" vertical="center"/>
    </xf>
    <xf numFmtId="0" fontId="38" fillId="0" borderId="3" xfId="0" applyFont="1" applyFill="1" applyBorder="1" applyAlignment="1">
      <alignment horizontal="left" wrapText="1"/>
    </xf>
    <xf numFmtId="14" fontId="45" fillId="0" borderId="3" xfId="0" applyNumberFormat="1" applyFont="1" applyFill="1" applyBorder="1" applyAlignment="1">
      <alignment horizontal="center" wrapText="1"/>
    </xf>
    <xf numFmtId="0" fontId="32" fillId="0" borderId="3" xfId="0" applyFont="1" applyFill="1" applyBorder="1" applyAlignment="1">
      <alignment horizontal="left" wrapText="1"/>
    </xf>
    <xf numFmtId="14" fontId="46" fillId="0" borderId="3" xfId="0" applyNumberFormat="1" applyFont="1" applyFill="1" applyBorder="1" applyAlignment="1">
      <alignment horizontal="center"/>
    </xf>
    <xf numFmtId="0" fontId="32" fillId="0" borderId="3" xfId="0" applyFont="1" applyFill="1" applyBorder="1" applyAlignment="1">
      <alignment horizontal="justify" vertical="center" wrapText="1"/>
    </xf>
    <xf numFmtId="0" fontId="33" fillId="0" borderId="0" xfId="0" applyFont="1" applyFill="1" applyAlignment="1"/>
    <xf numFmtId="0" fontId="11" fillId="0" borderId="0" xfId="0" applyFont="1" applyFill="1" applyBorder="1" applyAlignment="1">
      <alignment vertical="center"/>
    </xf>
    <xf numFmtId="14" fontId="47" fillId="0" borderId="3" xfId="0" applyNumberFormat="1" applyFont="1" applyFill="1" applyBorder="1" applyAlignment="1">
      <alignment horizontal="center" vertical="center" wrapText="1"/>
    </xf>
    <xf numFmtId="14" fontId="48" fillId="0" borderId="3" xfId="0" applyNumberFormat="1" applyFont="1" applyFill="1" applyBorder="1" applyAlignment="1">
      <alignment horizontal="center" vertical="center" wrapText="1"/>
    </xf>
    <xf numFmtId="14" fontId="16" fillId="0" borderId="19" xfId="0" applyNumberFormat="1" applyFont="1" applyFill="1" applyBorder="1" applyAlignment="1">
      <alignment vertical="center"/>
    </xf>
    <xf numFmtId="0" fontId="38" fillId="0" borderId="3" xfId="0" applyFont="1" applyFill="1" applyBorder="1" applyAlignment="1">
      <alignment wrapText="1"/>
    </xf>
    <xf numFmtId="0" fontId="38" fillId="0" borderId="3" xfId="0" applyFont="1" applyFill="1" applyBorder="1"/>
    <xf numFmtId="14" fontId="36" fillId="0" borderId="3" xfId="0" applyNumberFormat="1" applyFont="1" applyFill="1" applyBorder="1" applyAlignment="1">
      <alignment horizontal="left" vertical="center" wrapText="1"/>
    </xf>
    <xf numFmtId="0" fontId="41" fillId="0" borderId="0" xfId="0" applyFont="1" applyBorder="1" applyAlignment="1">
      <alignment vertical="center" wrapText="1"/>
    </xf>
    <xf numFmtId="14" fontId="48" fillId="0" borderId="0" xfId="0" applyNumberFormat="1" applyFont="1" applyBorder="1" applyAlignment="1">
      <alignment horizontal="center" vertical="center" wrapText="1"/>
    </xf>
    <xf numFmtId="14" fontId="47" fillId="0" borderId="3" xfId="0" applyNumberFormat="1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49" fillId="0" borderId="0" xfId="0" applyFont="1" applyFill="1" applyBorder="1" applyAlignment="1">
      <alignment vertical="center"/>
    </xf>
    <xf numFmtId="14" fontId="47" fillId="0" borderId="3" xfId="0" applyNumberFormat="1" applyFont="1" applyFill="1" applyBorder="1" applyAlignment="1">
      <alignment horizontal="left" vertical="center" wrapText="1"/>
    </xf>
    <xf numFmtId="2" fontId="17" fillId="0" borderId="39" xfId="0" applyNumberFormat="1" applyFont="1" applyFill="1" applyBorder="1" applyAlignment="1">
      <alignment vertical="center"/>
    </xf>
    <xf numFmtId="164" fontId="6" fillId="0" borderId="39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14" fontId="47" fillId="0" borderId="5" xfId="0" applyNumberFormat="1" applyFont="1" applyFill="1" applyBorder="1" applyAlignment="1">
      <alignment horizontal="left" vertical="center" wrapText="1"/>
    </xf>
    <xf numFmtId="14" fontId="47" fillId="0" borderId="10" xfId="0" applyNumberFormat="1" applyFont="1" applyFill="1" applyBorder="1" applyAlignment="1">
      <alignment horizontal="left" vertical="center" wrapText="1"/>
    </xf>
    <xf numFmtId="0" fontId="49" fillId="0" borderId="39" xfId="0" applyFont="1" applyFill="1" applyBorder="1" applyAlignment="1">
      <alignment vertical="center"/>
    </xf>
    <xf numFmtId="14" fontId="36" fillId="0" borderId="5" xfId="0" applyNumberFormat="1" applyFont="1" applyFill="1" applyBorder="1" applyAlignment="1">
      <alignment horizontal="center" vertical="center" wrapText="1"/>
    </xf>
    <xf numFmtId="14" fontId="36" fillId="0" borderId="10" xfId="0" applyNumberFormat="1" applyFont="1" applyFill="1" applyBorder="1" applyAlignment="1">
      <alignment horizontal="center" vertical="center" wrapText="1"/>
    </xf>
    <xf numFmtId="3" fontId="11" fillId="0" borderId="39" xfId="0" applyNumberFormat="1" applyFont="1" applyFill="1" applyBorder="1" applyAlignment="1">
      <alignment vertical="center"/>
    </xf>
    <xf numFmtId="14" fontId="44" fillId="0" borderId="5" xfId="0" applyNumberFormat="1" applyFont="1" applyFill="1" applyBorder="1" applyAlignment="1">
      <alignment vertical="center"/>
    </xf>
    <xf numFmtId="14" fontId="44" fillId="0" borderId="10" xfId="0" applyNumberFormat="1" applyFont="1" applyFill="1" applyBorder="1" applyAlignment="1">
      <alignment vertical="center"/>
    </xf>
    <xf numFmtId="164" fontId="6" fillId="0" borderId="7" xfId="0" applyNumberFormat="1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vertical="center"/>
    </xf>
    <xf numFmtId="0" fontId="32" fillId="0" borderId="25" xfId="0" applyFont="1" applyFill="1" applyBorder="1" applyAlignment="1">
      <alignment horizontal="left" vertical="center" wrapText="1"/>
    </xf>
    <xf numFmtId="14" fontId="47" fillId="0" borderId="60" xfId="0" applyNumberFormat="1" applyFont="1" applyFill="1" applyBorder="1" applyAlignment="1">
      <alignment horizontal="left" vertical="center" wrapText="1"/>
    </xf>
    <xf numFmtId="4" fontId="17" fillId="0" borderId="60" xfId="0" applyNumberFormat="1" applyFont="1" applyFill="1" applyBorder="1" applyAlignment="1">
      <alignment horizontal="center" vertical="center"/>
    </xf>
    <xf numFmtId="2" fontId="17" fillId="0" borderId="60" xfId="0" applyNumberFormat="1" applyFont="1" applyFill="1" applyBorder="1" applyAlignment="1">
      <alignment horizontal="center" vertical="center"/>
    </xf>
    <xf numFmtId="4" fontId="11" fillId="0" borderId="60" xfId="0" applyNumberFormat="1" applyFont="1" applyFill="1" applyBorder="1" applyAlignment="1">
      <alignment horizontal="center" vertical="center"/>
    </xf>
    <xf numFmtId="164" fontId="6" fillId="0" borderId="60" xfId="0" applyNumberFormat="1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14" fontId="16" fillId="0" borderId="5" xfId="0" applyNumberFormat="1" applyFont="1" applyFill="1" applyBorder="1" applyAlignment="1">
      <alignment vertical="center"/>
    </xf>
    <xf numFmtId="0" fontId="32" fillId="0" borderId="10" xfId="0" applyFont="1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14" fontId="43" fillId="0" borderId="5" xfId="0" applyNumberFormat="1" applyFont="1" applyFill="1" applyBorder="1" applyAlignment="1">
      <alignment horizontal="left" vertical="center" wrapText="1"/>
    </xf>
    <xf numFmtId="14" fontId="43" fillId="0" borderId="10" xfId="0" applyNumberFormat="1" applyFont="1" applyFill="1" applyBorder="1" applyAlignment="1">
      <alignment horizontal="left" vertical="center" wrapText="1"/>
    </xf>
    <xf numFmtId="0" fontId="38" fillId="0" borderId="42" xfId="0" applyFont="1" applyFill="1" applyBorder="1" applyAlignment="1">
      <alignment vertical="center" wrapText="1"/>
    </xf>
    <xf numFmtId="14" fontId="36" fillId="0" borderId="5" xfId="0" applyNumberFormat="1" applyFont="1" applyBorder="1" applyAlignment="1">
      <alignment horizontal="center" vertical="center" wrapText="1"/>
    </xf>
    <xf numFmtId="0" fontId="38" fillId="0" borderId="44" xfId="0" applyFont="1" applyFill="1" applyBorder="1" applyAlignment="1">
      <alignment vertical="center" wrapText="1"/>
    </xf>
    <xf numFmtId="14" fontId="36" fillId="0" borderId="10" xfId="0" applyNumberFormat="1" applyFont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justify" vertical="center" wrapText="1"/>
    </xf>
    <xf numFmtId="14" fontId="37" fillId="0" borderId="5" xfId="0" applyNumberFormat="1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justify" vertical="center" wrapText="1"/>
    </xf>
    <xf numFmtId="14" fontId="37" fillId="0" borderId="10" xfId="0" applyNumberFormat="1" applyFont="1" applyFill="1" applyBorder="1" applyAlignment="1">
      <alignment horizontal="center" vertical="center" wrapText="1"/>
    </xf>
    <xf numFmtId="14" fontId="31" fillId="0" borderId="5" xfId="0" applyNumberFormat="1" applyFont="1" applyBorder="1" applyAlignment="1">
      <alignment vertical="center" wrapText="1"/>
    </xf>
    <xf numFmtId="14" fontId="31" fillId="0" borderId="10" xfId="0" applyNumberFormat="1" applyFont="1" applyBorder="1" applyAlignment="1">
      <alignment vertical="center" wrapText="1"/>
    </xf>
    <xf numFmtId="0" fontId="38" fillId="0" borderId="42" xfId="0" applyFont="1" applyFill="1" applyBorder="1" applyAlignment="1">
      <alignment horizontal="left" vertical="center" wrapText="1"/>
    </xf>
    <xf numFmtId="14" fontId="37" fillId="0" borderId="5" xfId="0" applyNumberFormat="1" applyFont="1" applyBorder="1" applyAlignment="1">
      <alignment horizontal="center" vertical="center" wrapText="1"/>
    </xf>
    <xf numFmtId="0" fontId="32" fillId="0" borderId="44" xfId="0" applyFont="1" applyFill="1" applyBorder="1" applyAlignment="1">
      <alignment horizontal="left" vertical="center" wrapText="1"/>
    </xf>
    <xf numFmtId="0" fontId="32" fillId="0" borderId="42" xfId="0" applyFont="1" applyFill="1" applyBorder="1" applyAlignment="1">
      <alignment vertical="center" wrapText="1"/>
    </xf>
    <xf numFmtId="14" fontId="10" fillId="0" borderId="10" xfId="0" applyNumberFormat="1" applyFont="1" applyBorder="1" applyAlignment="1">
      <alignment horizontal="center" vertical="center"/>
    </xf>
    <xf numFmtId="14" fontId="29" fillId="0" borderId="5" xfId="0" applyNumberFormat="1" applyFont="1" applyFill="1" applyBorder="1" applyAlignment="1">
      <alignment vertical="center"/>
    </xf>
    <xf numFmtId="14" fontId="29" fillId="0" borderId="10" xfId="0" applyNumberFormat="1" applyFont="1" applyFill="1" applyBorder="1" applyAlignment="1">
      <alignment vertical="center"/>
    </xf>
    <xf numFmtId="14" fontId="16" fillId="0" borderId="5" xfId="0" applyNumberFormat="1" applyFont="1" applyFill="1" applyBorder="1" applyAlignment="1">
      <alignment vertical="center" wrapText="1"/>
    </xf>
    <xf numFmtId="0" fontId="32" fillId="3" borderId="10" xfId="0" applyFont="1" applyFill="1" applyBorder="1" applyAlignment="1"/>
    <xf numFmtId="0" fontId="16" fillId="3" borderId="10" xfId="0" applyFont="1" applyFill="1" applyBorder="1" applyAlignment="1">
      <alignment vertical="center"/>
    </xf>
    <xf numFmtId="0" fontId="38" fillId="0" borderId="5" xfId="0" applyFont="1" applyFill="1" applyBorder="1" applyAlignment="1">
      <alignment horizontal="left" wrapText="1"/>
    </xf>
    <xf numFmtId="14" fontId="45" fillId="0" borderId="5" xfId="0" applyNumberFormat="1" applyFont="1" applyFill="1" applyBorder="1" applyAlignment="1">
      <alignment horizontal="center" wrapText="1"/>
    </xf>
    <xf numFmtId="0" fontId="32" fillId="0" borderId="10" xfId="0" applyFont="1" applyFill="1" applyBorder="1" applyAlignment="1">
      <alignment horizontal="left" wrapText="1"/>
    </xf>
    <xf numFmtId="14" fontId="46" fillId="0" borderId="10" xfId="0" applyNumberFormat="1" applyFont="1" applyFill="1" applyBorder="1" applyAlignment="1">
      <alignment horizontal="center"/>
    </xf>
    <xf numFmtId="0" fontId="32" fillId="0" borderId="5" xfId="0" applyFont="1" applyFill="1" applyBorder="1" applyAlignment="1">
      <alignment horizontal="justify" vertical="center" wrapText="1"/>
    </xf>
    <xf numFmtId="14" fontId="47" fillId="0" borderId="5" xfId="0" applyNumberFormat="1" applyFont="1" applyFill="1" applyBorder="1" applyAlignment="1">
      <alignment horizontal="center" vertical="center" wrapText="1"/>
    </xf>
    <xf numFmtId="14" fontId="48" fillId="0" borderId="10" xfId="0" applyNumberFormat="1" applyFont="1" applyFill="1" applyBorder="1" applyAlignment="1">
      <alignment horizontal="center" vertical="center" wrapText="1"/>
    </xf>
    <xf numFmtId="14" fontId="16" fillId="0" borderId="18" xfId="0" applyNumberFormat="1" applyFont="1" applyFill="1" applyBorder="1" applyAlignment="1">
      <alignment vertical="center"/>
    </xf>
    <xf numFmtId="14" fontId="16" fillId="0" borderId="20" xfId="0" applyNumberFormat="1" applyFont="1" applyFill="1" applyBorder="1" applyAlignment="1">
      <alignment vertical="center"/>
    </xf>
    <xf numFmtId="0" fontId="38" fillId="0" borderId="5" xfId="0" applyFont="1" applyFill="1" applyBorder="1" applyAlignment="1">
      <alignment wrapText="1"/>
    </xf>
    <xf numFmtId="0" fontId="38" fillId="0" borderId="10" xfId="0" applyFont="1" applyFill="1" applyBorder="1"/>
    <xf numFmtId="14" fontId="36" fillId="0" borderId="5" xfId="0" applyNumberFormat="1" applyFont="1" applyFill="1" applyBorder="1" applyAlignment="1">
      <alignment horizontal="left" vertical="center" wrapText="1"/>
    </xf>
    <xf numFmtId="14" fontId="36" fillId="3" borderId="10" xfId="0" applyNumberFormat="1" applyFont="1" applyFill="1" applyBorder="1" applyAlignment="1">
      <alignment horizontal="left" vertical="center" wrapText="1"/>
    </xf>
    <xf numFmtId="14" fontId="48" fillId="0" borderId="5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vertical="center"/>
    </xf>
    <xf numFmtId="14" fontId="47" fillId="0" borderId="5" xfId="0" applyNumberFormat="1" applyFont="1" applyFill="1" applyBorder="1" applyAlignment="1">
      <alignment vertical="center" wrapText="1"/>
    </xf>
    <xf numFmtId="14" fontId="47" fillId="0" borderId="10" xfId="0" applyNumberFormat="1" applyFont="1" applyFill="1" applyBorder="1" applyAlignment="1">
      <alignment vertical="center" wrapText="1"/>
    </xf>
    <xf numFmtId="14" fontId="47" fillId="0" borderId="10" xfId="0" applyNumberFormat="1" applyFont="1" applyFill="1" applyBorder="1" applyAlignment="1">
      <alignment horizontal="center" vertical="center" wrapText="1"/>
    </xf>
    <xf numFmtId="0" fontId="24" fillId="0" borderId="39" xfId="0" applyFont="1" applyFill="1" applyBorder="1" applyAlignment="1">
      <alignment vertical="center"/>
    </xf>
    <xf numFmtId="0" fontId="6" fillId="0" borderId="58" xfId="0" applyFont="1" applyFill="1" applyBorder="1" applyAlignment="1">
      <alignment vertical="center"/>
    </xf>
    <xf numFmtId="0" fontId="9" fillId="0" borderId="61" xfId="0" applyFont="1" applyFill="1" applyBorder="1" applyAlignment="1">
      <alignment horizontal="center" vertical="center"/>
    </xf>
    <xf numFmtId="14" fontId="47" fillId="0" borderId="0" xfId="0" applyNumberFormat="1" applyFont="1" applyFill="1" applyBorder="1" applyAlignment="1">
      <alignment horizontal="left" vertical="center" wrapText="1"/>
    </xf>
    <xf numFmtId="14" fontId="47" fillId="0" borderId="36" xfId="0" applyNumberFormat="1" applyFont="1" applyFill="1" applyBorder="1" applyAlignment="1">
      <alignment horizontal="left" vertical="center" wrapText="1"/>
    </xf>
    <xf numFmtId="4" fontId="11" fillId="0" borderId="27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164" fontId="19" fillId="0" borderId="19" xfId="0" applyNumberFormat="1" applyFont="1" applyBorder="1" applyAlignment="1">
      <alignment horizontal="center" vertical="center"/>
    </xf>
    <xf numFmtId="164" fontId="19" fillId="0" borderId="20" xfId="0" applyNumberFormat="1" applyFont="1" applyBorder="1" applyAlignment="1">
      <alignment horizontal="center" vertical="center"/>
    </xf>
    <xf numFmtId="164" fontId="19" fillId="0" borderId="49" xfId="0" applyNumberFormat="1" applyFont="1" applyBorder="1" applyAlignment="1">
      <alignment horizontal="center" vertical="center"/>
    </xf>
    <xf numFmtId="0" fontId="10" fillId="0" borderId="54" xfId="0" applyFont="1" applyBorder="1" applyAlignment="1">
      <alignment horizontal="center"/>
    </xf>
    <xf numFmtId="164" fontId="5" fillId="0" borderId="18" xfId="0" applyNumberFormat="1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/>
    </xf>
    <xf numFmtId="0" fontId="22" fillId="0" borderId="1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" fontId="22" fillId="0" borderId="9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10" fillId="0" borderId="60" xfId="0" applyFont="1" applyBorder="1"/>
    <xf numFmtId="0" fontId="10" fillId="0" borderId="54" xfId="0" applyFont="1" applyBorder="1"/>
    <xf numFmtId="0" fontId="19" fillId="0" borderId="28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38" xfId="0" applyNumberFormat="1" applyFont="1" applyFill="1" applyBorder="1" applyAlignment="1">
      <alignment horizontal="center" vertical="center"/>
    </xf>
    <xf numFmtId="4" fontId="17" fillId="0" borderId="25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vertical="center"/>
    </xf>
    <xf numFmtId="0" fontId="32" fillId="0" borderId="7" xfId="0" applyFont="1" applyFill="1" applyBorder="1" applyAlignment="1">
      <alignment horizontal="left" vertical="center" wrapText="1"/>
    </xf>
    <xf numFmtId="3" fontId="11" fillId="0" borderId="5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4" fontId="17" fillId="0" borderId="2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0" fillId="0" borderId="60" xfId="0" applyNumberFormat="1" applyFont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vertical="center"/>
    </xf>
    <xf numFmtId="0" fontId="33" fillId="0" borderId="25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4" fontId="8" fillId="2" borderId="60" xfId="0" applyNumberFormat="1" applyFont="1" applyFill="1" applyBorder="1" applyAlignment="1">
      <alignment horizontal="center" vertical="center"/>
    </xf>
    <xf numFmtId="3" fontId="8" fillId="2" borderId="54" xfId="0" applyNumberFormat="1" applyFont="1" applyFill="1" applyBorder="1" applyAlignment="1">
      <alignment horizontal="center" vertical="center"/>
    </xf>
    <xf numFmtId="14" fontId="47" fillId="0" borderId="45" xfId="0" applyNumberFormat="1" applyFont="1" applyFill="1" applyBorder="1" applyAlignment="1">
      <alignment horizontal="left" vertical="center" wrapText="1"/>
    </xf>
    <xf numFmtId="4" fontId="17" fillId="0" borderId="36" xfId="0" applyNumberFormat="1" applyFont="1" applyFill="1" applyBorder="1" applyAlignment="1">
      <alignment horizontal="center" vertical="center"/>
    </xf>
    <xf numFmtId="4" fontId="17" fillId="5" borderId="3" xfId="0" applyNumberFormat="1" applyFont="1" applyFill="1" applyBorder="1" applyAlignment="1">
      <alignment horizontal="center" vertical="center"/>
    </xf>
    <xf numFmtId="2" fontId="42" fillId="0" borderId="62" xfId="0" applyNumberFormat="1" applyFont="1" applyFill="1" applyBorder="1" applyAlignment="1">
      <alignment horizontal="left" vertical="top" wrapText="1"/>
    </xf>
    <xf numFmtId="2" fontId="42" fillId="0" borderId="57" xfId="0" applyNumberFormat="1" applyFont="1" applyFill="1" applyBorder="1" applyAlignment="1">
      <alignment horizontal="left" vertical="center"/>
    </xf>
    <xf numFmtId="0" fontId="50" fillId="0" borderId="55" xfId="0" applyFont="1" applyBorder="1" applyAlignment="1">
      <alignment horizontal="center"/>
    </xf>
    <xf numFmtId="2" fontId="51" fillId="0" borderId="57" xfId="0" applyNumberFormat="1" applyFont="1" applyFill="1" applyBorder="1" applyAlignment="1">
      <alignment horizontal="left" vertical="top" wrapText="1"/>
    </xf>
    <xf numFmtId="0" fontId="52" fillId="0" borderId="28" xfId="0" applyFont="1" applyBorder="1" applyAlignment="1">
      <alignment horizontal="center"/>
    </xf>
    <xf numFmtId="2" fontId="51" fillId="0" borderId="57" xfId="0" applyNumberFormat="1" applyFont="1" applyFill="1" applyBorder="1" applyAlignment="1">
      <alignment horizontal="left" vertical="top"/>
    </xf>
    <xf numFmtId="0" fontId="50" fillId="2" borderId="28" xfId="0" applyFont="1" applyFill="1" applyBorder="1" applyAlignment="1">
      <alignment horizontal="center"/>
    </xf>
    <xf numFmtId="0" fontId="19" fillId="0" borderId="63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14" fontId="46" fillId="0" borderId="3" xfId="0" applyNumberFormat="1" applyFont="1" applyBorder="1" applyAlignment="1">
      <alignment vertical="center" wrapText="1"/>
    </xf>
    <xf numFmtId="14" fontId="16" fillId="0" borderId="0" xfId="0" applyNumberFormat="1" applyFont="1" applyFill="1" applyBorder="1" applyAlignment="1">
      <alignment vertical="center"/>
    </xf>
    <xf numFmtId="0" fontId="19" fillId="0" borderId="57" xfId="0" applyFont="1" applyBorder="1" applyAlignment="1">
      <alignment horizontal="center"/>
    </xf>
    <xf numFmtId="164" fontId="19" fillId="0" borderId="53" xfId="0" applyNumberFormat="1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1" fontId="22" fillId="0" borderId="50" xfId="0" applyNumberFormat="1" applyFont="1" applyBorder="1" applyAlignment="1">
      <alignment horizontal="center" vertical="center"/>
    </xf>
    <xf numFmtId="49" fontId="9" fillId="0" borderId="52" xfId="0" applyNumberFormat="1" applyFont="1" applyBorder="1" applyAlignment="1">
      <alignment horizontal="center" vertical="center"/>
    </xf>
    <xf numFmtId="0" fontId="35" fillId="2" borderId="0" xfId="0" applyNumberFormat="1" applyFont="1" applyFill="1" applyBorder="1" applyAlignment="1">
      <alignment horizontal="center"/>
    </xf>
    <xf numFmtId="2" fontId="5" fillId="0" borderId="57" xfId="0" applyNumberFormat="1" applyFont="1" applyBorder="1" applyAlignment="1">
      <alignment horizontal="center" vertical="center"/>
    </xf>
    <xf numFmtId="2" fontId="5" fillId="0" borderId="62" xfId="0" applyNumberFormat="1" applyFont="1" applyBorder="1" applyAlignment="1">
      <alignment horizontal="center" vertical="center"/>
    </xf>
    <xf numFmtId="2" fontId="19" fillId="0" borderId="57" xfId="0" applyNumberFormat="1" applyFont="1" applyBorder="1" applyAlignment="1">
      <alignment horizontal="center" vertical="center"/>
    </xf>
    <xf numFmtId="2" fontId="19" fillId="0" borderId="63" xfId="0" applyNumberFormat="1" applyFont="1" applyBorder="1" applyAlignment="1">
      <alignment horizontal="center" vertical="center"/>
    </xf>
    <xf numFmtId="2" fontId="19" fillId="0" borderId="57" xfId="0" applyNumberFormat="1" applyFont="1" applyFill="1" applyBorder="1" applyAlignment="1">
      <alignment horizontal="center" vertical="center"/>
    </xf>
    <xf numFmtId="2" fontId="19" fillId="0" borderId="30" xfId="0" applyNumberFormat="1" applyFont="1" applyFill="1" applyBorder="1" applyAlignment="1">
      <alignment horizontal="center" vertical="center"/>
    </xf>
    <xf numFmtId="2" fontId="19" fillId="0" borderId="28" xfId="0" applyNumberFormat="1" applyFont="1" applyFill="1" applyBorder="1" applyAlignment="1">
      <alignment horizontal="center" vertical="center"/>
    </xf>
    <xf numFmtId="2" fontId="19" fillId="0" borderId="28" xfId="0" applyNumberFormat="1" applyFont="1" applyBorder="1" applyAlignment="1">
      <alignment horizontal="center" vertical="center"/>
    </xf>
    <xf numFmtId="0" fontId="19" fillId="0" borderId="54" xfId="0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2" fontId="42" fillId="0" borderId="66" xfId="0" applyNumberFormat="1" applyFont="1" applyFill="1" applyBorder="1" applyAlignment="1">
      <alignment horizontal="left" vertical="top"/>
    </xf>
    <xf numFmtId="0" fontId="35" fillId="2" borderId="56" xfId="0" applyNumberFormat="1" applyFont="1" applyFill="1" applyBorder="1" applyAlignment="1">
      <alignment horizontal="center"/>
    </xf>
    <xf numFmtId="0" fontId="35" fillId="2" borderId="47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28" fillId="0" borderId="60" xfId="0" applyFont="1" applyFill="1" applyBorder="1" applyAlignment="1">
      <alignment vertical="center"/>
    </xf>
    <xf numFmtId="0" fontId="33" fillId="0" borderId="3" xfId="0" applyFont="1" applyFill="1" applyBorder="1" applyAlignment="1">
      <alignment horizontal="left" vertical="center" wrapText="1"/>
    </xf>
    <xf numFmtId="14" fontId="46" fillId="0" borderId="3" xfId="0" applyNumberFormat="1" applyFont="1" applyFill="1" applyBorder="1" applyAlignment="1">
      <alignment vertical="center"/>
    </xf>
    <xf numFmtId="14" fontId="46" fillId="0" borderId="3" xfId="0" applyNumberFormat="1" applyFont="1" applyFill="1" applyBorder="1" applyAlignment="1">
      <alignment vertical="center" wrapText="1"/>
    </xf>
    <xf numFmtId="14" fontId="55" fillId="0" borderId="3" xfId="0" applyNumberFormat="1" applyFont="1" applyFill="1" applyBorder="1" applyAlignment="1">
      <alignment vertical="center" wrapText="1"/>
    </xf>
    <xf numFmtId="14" fontId="45" fillId="0" borderId="3" xfId="0" applyNumberFormat="1" applyFont="1" applyFill="1" applyBorder="1" applyAlignment="1">
      <alignment vertical="center" wrapText="1"/>
    </xf>
    <xf numFmtId="14" fontId="45" fillId="0" borderId="3" xfId="0" applyNumberFormat="1" applyFont="1" applyFill="1" applyBorder="1" applyAlignment="1">
      <alignment wrapText="1"/>
    </xf>
    <xf numFmtId="14" fontId="56" fillId="0" borderId="3" xfId="0" applyNumberFormat="1" applyFont="1" applyFill="1" applyBorder="1" applyAlignment="1">
      <alignment vertical="center" wrapText="1"/>
    </xf>
    <xf numFmtId="14" fontId="45" fillId="0" borderId="3" xfId="0" applyNumberFormat="1" applyFont="1" applyBorder="1" applyAlignment="1">
      <alignment vertical="center" wrapText="1"/>
    </xf>
    <xf numFmtId="0" fontId="42" fillId="2" borderId="0" xfId="0" applyFont="1" applyFill="1" applyBorder="1" applyAlignment="1">
      <alignment horizontal="left"/>
    </xf>
    <xf numFmtId="0" fontId="42" fillId="0" borderId="0" xfId="0" applyFont="1"/>
    <xf numFmtId="0" fontId="42" fillId="0" borderId="0" xfId="0" applyFont="1" applyBorder="1"/>
    <xf numFmtId="0" fontId="42" fillId="0" borderId="0" xfId="0" applyFont="1" applyBorder="1" applyAlignment="1">
      <alignment horizontal="center"/>
    </xf>
    <xf numFmtId="0" fontId="53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3" fillId="0" borderId="6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6" xfId="0" applyFont="1" applyBorder="1"/>
    <xf numFmtId="0" fontId="19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" fontId="19" fillId="0" borderId="1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57" fillId="0" borderId="30" xfId="0" applyFont="1" applyBorder="1" applyAlignment="1">
      <alignment horizontal="center" vertical="center"/>
    </xf>
    <xf numFmtId="0" fontId="58" fillId="0" borderId="28" xfId="0" applyFont="1" applyBorder="1" applyAlignment="1">
      <alignment horizontal="center" vertical="center"/>
    </xf>
    <xf numFmtId="0" fontId="57" fillId="2" borderId="28" xfId="0" applyFont="1" applyFill="1" applyBorder="1" applyAlignment="1">
      <alignment horizontal="center" vertical="center"/>
    </xf>
    <xf numFmtId="0" fontId="57" fillId="2" borderId="28" xfId="0" applyNumberFormat="1" applyFont="1" applyFill="1" applyBorder="1" applyAlignment="1">
      <alignment horizontal="center" vertical="center"/>
    </xf>
    <xf numFmtId="0" fontId="57" fillId="2" borderId="47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2" fontId="53" fillId="0" borderId="32" xfId="0" applyNumberFormat="1" applyFont="1" applyFill="1" applyBorder="1" applyAlignment="1">
      <alignment horizontal="left" vertical="center" wrapText="1"/>
    </xf>
    <xf numFmtId="2" fontId="59" fillId="0" borderId="23" xfId="0" applyNumberFormat="1" applyFont="1" applyFill="1" applyBorder="1" applyAlignment="1">
      <alignment horizontal="left" vertical="center"/>
    </xf>
    <xf numFmtId="2" fontId="59" fillId="0" borderId="23" xfId="0" applyNumberFormat="1" applyFont="1" applyFill="1" applyBorder="1" applyAlignment="1">
      <alignment horizontal="left" vertical="center" wrapText="1"/>
    </xf>
    <xf numFmtId="0" fontId="59" fillId="0" borderId="23" xfId="0" applyFont="1" applyBorder="1" applyAlignment="1">
      <alignment vertical="center"/>
    </xf>
    <xf numFmtId="2" fontId="59" fillId="0" borderId="67" xfId="0" applyNumberFormat="1" applyFont="1" applyFill="1" applyBorder="1" applyAlignment="1">
      <alignment horizontal="left" vertical="center" wrapText="1"/>
    </xf>
    <xf numFmtId="2" fontId="59" fillId="0" borderId="24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2" fontId="5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2" fontId="19" fillId="0" borderId="14" xfId="0" applyNumberFormat="1" applyFont="1" applyBorder="1" applyAlignment="1">
      <alignment horizontal="center" vertical="center"/>
    </xf>
    <xf numFmtId="2" fontId="19" fillId="0" borderId="14" xfId="0" applyNumberFormat="1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0" fillId="0" borderId="6" xfId="0" applyFont="1" applyBorder="1" applyAlignment="1">
      <alignment vertical="center"/>
    </xf>
    <xf numFmtId="1" fontId="19" fillId="0" borderId="14" xfId="0" applyNumberFormat="1" applyFont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0" borderId="10" xfId="0" applyFont="1" applyBorder="1"/>
    <xf numFmtId="2" fontId="5" fillId="0" borderId="1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1" fontId="19" fillId="0" borderId="1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3" fillId="0" borderId="65" xfId="0" applyFont="1" applyFill="1" applyBorder="1" applyAlignment="1">
      <alignment horizontal="center" vertical="center" wrapText="1"/>
    </xf>
    <xf numFmtId="2" fontId="53" fillId="0" borderId="23" xfId="0" applyNumberFormat="1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5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9" fillId="2" borderId="15" xfId="0" applyNumberFormat="1" applyFont="1" applyFill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17" fillId="0" borderId="38" xfId="0" applyNumberFormat="1" applyFont="1" applyFill="1" applyBorder="1" applyAlignment="1">
      <alignment horizontal="center" vertical="center"/>
    </xf>
    <xf numFmtId="4" fontId="17" fillId="0" borderId="39" xfId="0" applyNumberFormat="1" applyFont="1" applyFill="1" applyBorder="1" applyAlignment="1">
      <alignment horizontal="center" vertical="center"/>
    </xf>
    <xf numFmtId="4" fontId="17" fillId="0" borderId="25" xfId="0" applyNumberFormat="1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left" vertical="center" wrapText="1"/>
    </xf>
    <xf numFmtId="14" fontId="55" fillId="0" borderId="7" xfId="0" applyNumberFormat="1" applyFont="1" applyFill="1" applyBorder="1" applyAlignment="1">
      <alignment vertical="center" wrapText="1"/>
    </xf>
    <xf numFmtId="4" fontId="17" fillId="0" borderId="7" xfId="0" applyNumberFormat="1" applyFont="1" applyFill="1" applyBorder="1" applyAlignment="1">
      <alignment horizontal="center" vertical="center"/>
    </xf>
    <xf numFmtId="14" fontId="54" fillId="0" borderId="3" xfId="0" applyNumberFormat="1" applyFont="1" applyFill="1" applyBorder="1" applyAlignment="1">
      <alignment vertical="center" wrapText="1"/>
    </xf>
    <xf numFmtId="0" fontId="46" fillId="0" borderId="3" xfId="0" applyFont="1" applyFill="1" applyBorder="1" applyAlignment="1">
      <alignment wrapText="1"/>
    </xf>
    <xf numFmtId="0" fontId="11" fillId="0" borderId="4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2" fillId="0" borderId="55" xfId="0" applyFont="1" applyBorder="1" applyAlignment="1">
      <alignment horizontal="center" vertical="center"/>
    </xf>
    <xf numFmtId="2" fontId="33" fillId="0" borderId="28" xfId="0" applyNumberFormat="1" applyFont="1" applyFill="1" applyBorder="1" applyAlignment="1">
      <alignment horizontal="left" vertical="top" wrapText="1"/>
    </xf>
    <xf numFmtId="2" fontId="32" fillId="0" borderId="28" xfId="0" applyNumberFormat="1" applyFont="1" applyFill="1" applyBorder="1" applyAlignment="1">
      <alignment horizontal="left" vertical="top" wrapText="1"/>
    </xf>
    <xf numFmtId="2" fontId="32" fillId="0" borderId="47" xfId="0" applyNumberFormat="1" applyFont="1" applyFill="1" applyBorder="1" applyAlignment="1">
      <alignment horizontal="left" vertical="top" wrapText="1"/>
    </xf>
    <xf numFmtId="0" fontId="12" fillId="0" borderId="2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2" fillId="0" borderId="42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1" fontId="12" fillId="0" borderId="55" xfId="0" applyNumberFormat="1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19" fillId="0" borderId="47" xfId="0" applyFont="1" applyBorder="1" applyAlignment="1">
      <alignment horizontal="center"/>
    </xf>
    <xf numFmtId="2" fontId="60" fillId="0" borderId="23" xfId="0" applyNumberFormat="1" applyFont="1" applyFill="1" applyBorder="1" applyAlignment="1">
      <alignment horizontal="left" vertical="center" wrapText="1"/>
    </xf>
    <xf numFmtId="0" fontId="9" fillId="0" borderId="69" xfId="0" applyFont="1" applyFill="1" applyBorder="1" applyAlignment="1">
      <alignment horizontal="center" vertical="center"/>
    </xf>
    <xf numFmtId="14" fontId="47" fillId="3" borderId="60" xfId="0" applyNumberFormat="1" applyFont="1" applyFill="1" applyBorder="1" applyAlignment="1">
      <alignment horizontal="left" vertical="center" wrapText="1"/>
    </xf>
    <xf numFmtId="0" fontId="9" fillId="0" borderId="6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4" fontId="17" fillId="0" borderId="34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/>
    </xf>
    <xf numFmtId="4" fontId="11" fillId="0" borderId="5" xfId="0" applyNumberFormat="1" applyFont="1" applyFill="1" applyBorder="1" applyAlignment="1">
      <alignment horizontal="center" vertical="top"/>
    </xf>
    <xf numFmtId="164" fontId="6" fillId="0" borderId="5" xfId="0" applyNumberFormat="1" applyFont="1" applyFill="1" applyBorder="1" applyAlignment="1">
      <alignment horizontal="center" vertical="top"/>
    </xf>
    <xf numFmtId="4" fontId="11" fillId="0" borderId="3" xfId="0" applyNumberFormat="1" applyFont="1" applyFill="1" applyBorder="1" applyAlignment="1">
      <alignment horizontal="center" vertical="top"/>
    </xf>
    <xf numFmtId="164" fontId="6" fillId="0" borderId="3" xfId="0" applyNumberFormat="1" applyFont="1" applyFill="1" applyBorder="1" applyAlignment="1">
      <alignment horizontal="center" vertical="top"/>
    </xf>
    <xf numFmtId="4" fontId="11" fillId="0" borderId="10" xfId="0" applyNumberFormat="1" applyFont="1" applyFill="1" applyBorder="1" applyAlignment="1">
      <alignment horizontal="center" vertical="top"/>
    </xf>
    <xf numFmtId="164" fontId="6" fillId="0" borderId="10" xfId="0" applyNumberFormat="1" applyFont="1" applyFill="1" applyBorder="1" applyAlignment="1">
      <alignment horizontal="center" vertical="top"/>
    </xf>
    <xf numFmtId="3" fontId="5" fillId="0" borderId="39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3" fontId="62" fillId="0" borderId="37" xfId="0" applyNumberFormat="1" applyFont="1" applyFill="1" applyBorder="1" applyAlignment="1">
      <alignment horizontal="center" vertical="center"/>
    </xf>
    <xf numFmtId="0" fontId="32" fillId="0" borderId="28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2" fontId="17" fillId="0" borderId="38" xfId="0" applyNumberFormat="1" applyFont="1" applyFill="1" applyBorder="1" applyAlignment="1">
      <alignment horizontal="center" vertical="center"/>
    </xf>
    <xf numFmtId="2" fontId="17" fillId="0" borderId="39" xfId="0" applyNumberFormat="1" applyFont="1" applyFill="1" applyBorder="1" applyAlignment="1">
      <alignment horizontal="center" vertical="center"/>
    </xf>
    <xf numFmtId="2" fontId="17" fillId="0" borderId="25" xfId="0" applyNumberFormat="1" applyFont="1" applyFill="1" applyBorder="1" applyAlignment="1">
      <alignment horizontal="center" vertical="center"/>
    </xf>
    <xf numFmtId="3" fontId="5" fillId="0" borderId="40" xfId="0" applyNumberFormat="1" applyFont="1" applyFill="1" applyBorder="1" applyAlignment="1">
      <alignment horizontal="center" vertical="center"/>
    </xf>
    <xf numFmtId="3" fontId="5" fillId="0" borderId="41" xfId="0" applyNumberFormat="1" applyFont="1" applyFill="1" applyBorder="1" applyAlignment="1">
      <alignment horizontal="center" vertical="center"/>
    </xf>
    <xf numFmtId="3" fontId="5" fillId="0" borderId="34" xfId="0" applyNumberFormat="1" applyFont="1" applyFill="1" applyBorder="1" applyAlignment="1">
      <alignment horizontal="center" vertical="center"/>
    </xf>
    <xf numFmtId="2" fontId="17" fillId="0" borderId="38" xfId="0" applyNumberFormat="1" applyFont="1" applyFill="1" applyBorder="1" applyAlignment="1">
      <alignment horizontal="center" vertical="top"/>
    </xf>
    <xf numFmtId="2" fontId="17" fillId="0" borderId="39" xfId="0" applyNumberFormat="1" applyFont="1" applyFill="1" applyBorder="1" applyAlignment="1">
      <alignment horizontal="center" vertical="top"/>
    </xf>
    <xf numFmtId="2" fontId="17" fillId="0" borderId="25" xfId="0" applyNumberFormat="1" applyFont="1" applyFill="1" applyBorder="1" applyAlignment="1">
      <alignment horizontal="center" vertical="top"/>
    </xf>
    <xf numFmtId="3" fontId="5" fillId="0" borderId="40" xfId="0" applyNumberFormat="1" applyFont="1" applyFill="1" applyBorder="1" applyAlignment="1">
      <alignment horizontal="center" vertical="top"/>
    </xf>
    <xf numFmtId="3" fontId="5" fillId="0" borderId="41" xfId="0" applyNumberFormat="1" applyFont="1" applyFill="1" applyBorder="1" applyAlignment="1">
      <alignment horizontal="center" vertical="top"/>
    </xf>
    <xf numFmtId="3" fontId="5" fillId="0" borderId="34" xfId="0" applyNumberFormat="1" applyFont="1" applyFill="1" applyBorder="1" applyAlignment="1">
      <alignment horizontal="center" vertical="top"/>
    </xf>
    <xf numFmtId="2" fontId="17" fillId="0" borderId="40" xfId="0" applyNumberFormat="1" applyFont="1" applyFill="1" applyBorder="1" applyAlignment="1">
      <alignment horizontal="center" vertical="center"/>
    </xf>
    <xf numFmtId="2" fontId="17" fillId="0" borderId="41" xfId="0" applyNumberFormat="1" applyFont="1" applyFill="1" applyBorder="1" applyAlignment="1">
      <alignment horizontal="center" vertical="center"/>
    </xf>
    <xf numFmtId="2" fontId="17" fillId="0" borderId="34" xfId="0" applyNumberFormat="1" applyFont="1" applyFill="1" applyBorder="1" applyAlignment="1">
      <alignment horizontal="center" vertical="center"/>
    </xf>
    <xf numFmtId="3" fontId="11" fillId="0" borderId="41" xfId="0" applyNumberFormat="1" applyFont="1" applyFill="1" applyBorder="1" applyAlignment="1">
      <alignment horizontal="center" vertical="center"/>
    </xf>
    <xf numFmtId="3" fontId="11" fillId="0" borderId="34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2" fontId="17" fillId="0" borderId="5" xfId="0" applyNumberFormat="1" applyFont="1" applyFill="1" applyBorder="1" applyAlignment="1">
      <alignment horizontal="center" vertical="center"/>
    </xf>
    <xf numFmtId="2" fontId="17" fillId="0" borderId="3" xfId="0" applyNumberFormat="1" applyFont="1" applyFill="1" applyBorder="1" applyAlignment="1">
      <alignment horizontal="center" vertical="center"/>
    </xf>
    <xf numFmtId="2" fontId="17" fillId="0" borderId="10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4" fontId="17" fillId="0" borderId="29" xfId="0" applyNumberFormat="1" applyFont="1" applyFill="1" applyBorder="1" applyAlignment="1">
      <alignment horizontal="center" vertical="center"/>
    </xf>
    <xf numFmtId="4" fontId="17" fillId="0" borderId="51" xfId="0" applyNumberFormat="1" applyFont="1" applyFill="1" applyBorder="1" applyAlignment="1">
      <alignment horizontal="center" vertical="center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2" fontId="17" fillId="3" borderId="5" xfId="0" applyNumberFormat="1" applyFont="1" applyFill="1" applyBorder="1" applyAlignment="1">
      <alignment horizontal="center" vertical="center"/>
    </xf>
    <xf numFmtId="2" fontId="17" fillId="3" borderId="3" xfId="0" applyNumberFormat="1" applyFont="1" applyFill="1" applyBorder="1" applyAlignment="1">
      <alignment horizontal="center" vertical="center"/>
    </xf>
    <xf numFmtId="2" fontId="17" fillId="3" borderId="10" xfId="0" applyNumberFormat="1" applyFont="1" applyFill="1" applyBorder="1" applyAlignment="1">
      <alignment horizontal="center" vertical="center"/>
    </xf>
    <xf numFmtId="4" fontId="17" fillId="3" borderId="5" xfId="0" applyNumberFormat="1" applyFont="1" applyFill="1" applyBorder="1" applyAlignment="1">
      <alignment horizontal="center" vertical="center"/>
    </xf>
    <xf numFmtId="4" fontId="17" fillId="3" borderId="3" xfId="0" applyNumberFormat="1" applyFont="1" applyFill="1" applyBorder="1" applyAlignment="1">
      <alignment horizontal="center" vertical="center"/>
    </xf>
    <xf numFmtId="4" fontId="17" fillId="3" borderId="10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center"/>
    </xf>
    <xf numFmtId="3" fontId="11" fillId="3" borderId="8" xfId="0" applyNumberFormat="1" applyFont="1" applyFill="1" applyBorder="1" applyAlignment="1">
      <alignment horizontal="center" vertical="center"/>
    </xf>
    <xf numFmtId="3" fontId="11" fillId="3" borderId="15" xfId="0" applyNumberFormat="1" applyFont="1" applyFill="1" applyBorder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4" fontId="17" fillId="0" borderId="38" xfId="0" applyNumberFormat="1" applyFont="1" applyFill="1" applyBorder="1" applyAlignment="1">
      <alignment horizontal="center" vertical="center"/>
    </xf>
    <xf numFmtId="4" fontId="17" fillId="0" borderId="39" xfId="0" applyNumberFormat="1" applyFont="1" applyFill="1" applyBorder="1" applyAlignment="1">
      <alignment horizontal="center" vertical="center"/>
    </xf>
    <xf numFmtId="4" fontId="17" fillId="0" borderId="25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61" fillId="0" borderId="8" xfId="0" applyNumberFormat="1" applyFont="1" applyFill="1" applyBorder="1" applyAlignment="1">
      <alignment horizontal="center" vertical="center"/>
    </xf>
    <xf numFmtId="3" fontId="61" fillId="0" borderId="15" xfId="0" applyNumberFormat="1" applyFont="1" applyFill="1" applyBorder="1" applyAlignment="1">
      <alignment horizontal="center" vertical="center"/>
    </xf>
    <xf numFmtId="3" fontId="61" fillId="0" borderId="6" xfId="0" applyNumberFormat="1" applyFont="1" applyFill="1" applyBorder="1" applyAlignment="1">
      <alignment horizontal="center" vertical="center"/>
    </xf>
    <xf numFmtId="0" fontId="33" fillId="0" borderId="64" xfId="0" applyFont="1" applyFill="1" applyBorder="1" applyAlignment="1">
      <alignment horizontal="left" vertical="center" wrapText="1"/>
    </xf>
    <xf numFmtId="0" fontId="33" fillId="0" borderId="36" xfId="0" applyFont="1" applyFill="1" applyBorder="1" applyAlignment="1">
      <alignment horizontal="left" vertical="center" wrapText="1"/>
    </xf>
    <xf numFmtId="14" fontId="5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33" fillId="0" borderId="0" xfId="0" applyFont="1" applyAlignment="1">
      <alignment horizontal="center"/>
    </xf>
  </cellXfs>
  <cellStyles count="2">
    <cellStyle name="Обычный" xfId="0" builtinId="0"/>
    <cellStyle name="Обычный_военная подготовка" xfId="1"/>
  </cellStyles>
  <dxfs count="120">
    <dxf>
      <font>
        <b/>
        <i val="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FFFF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448734</xdr:colOff>
      <xdr:row>5</xdr:row>
      <xdr:rowOff>6770</xdr:rowOff>
    </xdr:to>
    <xdr:pic>
      <xdr:nvPicPr>
        <xdr:cNvPr id="2" name="Рисунок 1" descr="D:\2025\лого\9М_белый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914400" cy="1259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356351</xdr:colOff>
      <xdr:row>3</xdr:row>
      <xdr:rowOff>670560</xdr:rowOff>
    </xdr:to>
    <xdr:pic>
      <xdr:nvPicPr>
        <xdr:cNvPr id="2" name="Рисунок 1" descr="D:\2025\лого\9М_белый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5971" cy="1508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71718</xdr:colOff>
      <xdr:row>3</xdr:row>
      <xdr:rowOff>784</xdr:rowOff>
    </xdr:to>
    <xdr:pic>
      <xdr:nvPicPr>
        <xdr:cNvPr id="2" name="Рисунок 1" descr="D:\2025\лого\9М_белый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770964" cy="1067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topLeftCell="B31" zoomScale="90" zoomScaleNormal="145" zoomScaleSheetLayoutView="90" workbookViewId="0">
      <selection activeCell="C18" sqref="C18"/>
    </sheetView>
  </sheetViews>
  <sheetFormatPr defaultColWidth="9.140625" defaultRowHeight="18.75" x14ac:dyDescent="0.3"/>
  <cols>
    <col min="1" max="1" width="6.140625" style="16" hidden="1" customWidth="1"/>
    <col min="2" max="2" width="6.7109375" style="16" customWidth="1"/>
    <col min="3" max="3" width="47.140625" style="6" customWidth="1"/>
    <col min="4" max="4" width="13.7109375" style="104" customWidth="1"/>
    <col min="5" max="6" width="8.140625" style="74" customWidth="1"/>
    <col min="7" max="7" width="10.28515625" style="104" customWidth="1"/>
    <col min="8" max="8" width="9.7109375" style="74" customWidth="1"/>
    <col min="9" max="9" width="8.85546875" style="74" customWidth="1"/>
    <col min="10" max="10" width="10.28515625" style="74" customWidth="1"/>
    <col min="11" max="11" width="8.140625" style="104" hidden="1" customWidth="1"/>
    <col min="12" max="12" width="9.42578125" style="74" customWidth="1"/>
    <col min="13" max="16384" width="9.140625" style="6"/>
  </cols>
  <sheetData>
    <row r="1" spans="1:14" ht="45.75" customHeight="1" x14ac:dyDescent="0.3">
      <c r="B1"/>
      <c r="C1" s="618" t="s">
        <v>471</v>
      </c>
      <c r="D1" s="618"/>
      <c r="E1" s="618"/>
      <c r="F1" s="618"/>
      <c r="G1" s="618"/>
      <c r="H1" s="618"/>
      <c r="I1" s="618"/>
      <c r="J1" s="618"/>
      <c r="K1" s="618"/>
      <c r="L1" s="618"/>
      <c r="M1" s="5"/>
      <c r="N1" s="5"/>
    </row>
    <row r="2" spans="1:14" ht="0.75" hidden="1" customHeight="1" x14ac:dyDescent="0.3">
      <c r="A2" s="1"/>
      <c r="B2" s="1"/>
      <c r="C2" s="1"/>
      <c r="D2" s="102"/>
      <c r="E2" s="102"/>
      <c r="F2" s="102"/>
      <c r="G2" s="102"/>
      <c r="H2" s="102"/>
      <c r="I2" s="102"/>
      <c r="J2" s="102"/>
      <c r="K2" s="102"/>
      <c r="L2" s="103"/>
      <c r="M2" s="5"/>
      <c r="N2" s="5"/>
    </row>
    <row r="3" spans="1:14" ht="17.25" customHeight="1" x14ac:dyDescent="0.3">
      <c r="A3" s="2"/>
      <c r="C3" s="433" t="s">
        <v>165</v>
      </c>
      <c r="D3" s="9"/>
      <c r="E3" s="102"/>
      <c r="F3" s="102"/>
      <c r="G3" s="9"/>
      <c r="H3" s="104"/>
      <c r="I3" s="104"/>
      <c r="J3" s="104"/>
      <c r="K3" s="105"/>
      <c r="L3" s="106" t="s">
        <v>7</v>
      </c>
      <c r="M3" s="9"/>
      <c r="N3" s="9"/>
    </row>
    <row r="4" spans="1:14" ht="17.25" customHeight="1" x14ac:dyDescent="0.3">
      <c r="A4" s="619" t="s">
        <v>50</v>
      </c>
      <c r="B4" s="619"/>
      <c r="C4" s="619"/>
      <c r="D4" s="619"/>
      <c r="E4" s="619"/>
      <c r="F4" s="619"/>
      <c r="G4" s="619"/>
      <c r="H4" s="619"/>
      <c r="I4" s="619"/>
      <c r="J4" s="619"/>
      <c r="K4" s="619"/>
      <c r="L4" s="619"/>
    </row>
    <row r="5" spans="1:14" ht="20.25" x14ac:dyDescent="0.3">
      <c r="A5" s="620" t="s">
        <v>30</v>
      </c>
      <c r="B5" s="620"/>
      <c r="C5" s="620"/>
      <c r="D5" s="620"/>
      <c r="E5" s="620"/>
      <c r="F5" s="620"/>
      <c r="G5" s="620"/>
      <c r="H5" s="620"/>
      <c r="I5" s="620"/>
      <c r="J5" s="620"/>
      <c r="K5" s="620"/>
      <c r="L5" s="620"/>
    </row>
    <row r="6" spans="1:14" ht="1.5" customHeight="1" thickBot="1" x14ac:dyDescent="0.35">
      <c r="A6" s="8"/>
      <c r="B6" s="8"/>
      <c r="C6" s="11"/>
      <c r="D6" s="107"/>
      <c r="E6" s="108"/>
      <c r="F6" s="108"/>
      <c r="G6" s="107"/>
      <c r="H6" s="108"/>
      <c r="I6" s="108"/>
      <c r="J6" s="108"/>
      <c r="K6" s="109"/>
      <c r="L6" s="109"/>
    </row>
    <row r="7" spans="1:14" s="110" customFormat="1" ht="22.15" customHeight="1" x14ac:dyDescent="0.2">
      <c r="A7" s="621" t="s">
        <v>61</v>
      </c>
      <c r="B7" s="621" t="s">
        <v>28</v>
      </c>
      <c r="C7" s="623" t="s">
        <v>47</v>
      </c>
      <c r="D7" s="625" t="s">
        <v>25</v>
      </c>
      <c r="E7" s="626"/>
      <c r="F7" s="627"/>
      <c r="G7" s="625" t="s">
        <v>26</v>
      </c>
      <c r="H7" s="626"/>
      <c r="I7" s="627"/>
      <c r="J7" s="625" t="s">
        <v>27</v>
      </c>
      <c r="K7" s="626"/>
      <c r="L7" s="627"/>
    </row>
    <row r="8" spans="1:14" s="110" customFormat="1" ht="32.450000000000003" customHeight="1" thickBot="1" x14ac:dyDescent="0.25">
      <c r="A8" s="622"/>
      <c r="B8" s="622"/>
      <c r="C8" s="624"/>
      <c r="D8" s="146" t="s">
        <v>4</v>
      </c>
      <c r="E8" s="145" t="s">
        <v>2</v>
      </c>
      <c r="F8" s="144" t="s">
        <v>157</v>
      </c>
      <c r="G8" s="146" t="s">
        <v>24</v>
      </c>
      <c r="H8" s="265" t="s">
        <v>2</v>
      </c>
      <c r="I8" s="144" t="s">
        <v>157</v>
      </c>
      <c r="J8" s="544" t="s">
        <v>158</v>
      </c>
      <c r="K8" s="500" t="s">
        <v>3</v>
      </c>
      <c r="L8" s="501" t="s">
        <v>159</v>
      </c>
    </row>
    <row r="9" spans="1:14" s="8" customFormat="1" ht="24.75" customHeight="1" x14ac:dyDescent="0.3">
      <c r="A9" s="266">
        <v>1</v>
      </c>
      <c r="B9" s="514">
        <v>1</v>
      </c>
      <c r="C9" s="520" t="s">
        <v>115</v>
      </c>
      <c r="D9" s="539">
        <v>202.86</v>
      </c>
      <c r="E9" s="540">
        <v>1</v>
      </c>
      <c r="F9" s="541">
        <v>70</v>
      </c>
      <c r="G9" s="505">
        <v>80</v>
      </c>
      <c r="H9" s="510">
        <v>1</v>
      </c>
      <c r="I9" s="511">
        <v>70</v>
      </c>
      <c r="J9" s="542">
        <f t="shared" ref="J9" si="0">E9+H9</f>
        <v>2</v>
      </c>
      <c r="K9" s="543"/>
      <c r="L9" s="546">
        <v>1</v>
      </c>
    </row>
    <row r="10" spans="1:14" s="8" customFormat="1" ht="23.45" customHeight="1" x14ac:dyDescent="0.3">
      <c r="A10" s="267">
        <v>2</v>
      </c>
      <c r="B10" s="517">
        <v>2</v>
      </c>
      <c r="C10" s="545" t="s">
        <v>150</v>
      </c>
      <c r="D10" s="532">
        <v>319.12</v>
      </c>
      <c r="E10" s="528">
        <v>4</v>
      </c>
      <c r="F10" s="479">
        <v>58</v>
      </c>
      <c r="G10" s="506">
        <v>73</v>
      </c>
      <c r="H10" s="502">
        <v>3</v>
      </c>
      <c r="I10" s="507">
        <v>60</v>
      </c>
      <c r="J10" s="536">
        <f t="shared" ref="J10:J39" si="1">E10+H10</f>
        <v>7</v>
      </c>
      <c r="K10" s="527"/>
      <c r="L10" s="547">
        <v>2</v>
      </c>
    </row>
    <row r="11" spans="1:14" s="8" customFormat="1" ht="24.75" customHeight="1" x14ac:dyDescent="0.3">
      <c r="A11" s="267">
        <v>3</v>
      </c>
      <c r="B11" s="515">
        <v>3</v>
      </c>
      <c r="C11" s="545" t="s">
        <v>17</v>
      </c>
      <c r="D11" s="530">
        <v>237.99</v>
      </c>
      <c r="E11" s="526">
        <v>2</v>
      </c>
      <c r="F11" s="531">
        <v>65</v>
      </c>
      <c r="G11" s="508">
        <v>66</v>
      </c>
      <c r="H11" s="503">
        <v>7</v>
      </c>
      <c r="I11" s="509">
        <v>55</v>
      </c>
      <c r="J11" s="536">
        <f t="shared" si="1"/>
        <v>9</v>
      </c>
      <c r="K11" s="527"/>
      <c r="L11" s="548">
        <v>3</v>
      </c>
    </row>
    <row r="12" spans="1:14" s="8" customFormat="1" ht="24" customHeight="1" x14ac:dyDescent="0.35">
      <c r="A12" s="268">
        <v>4</v>
      </c>
      <c r="B12" s="516">
        <v>4</v>
      </c>
      <c r="C12" s="521" t="s">
        <v>44</v>
      </c>
      <c r="D12" s="530">
        <v>276.39</v>
      </c>
      <c r="E12" s="526">
        <v>3</v>
      </c>
      <c r="F12" s="531">
        <v>60</v>
      </c>
      <c r="G12" s="508">
        <v>68</v>
      </c>
      <c r="H12" s="503">
        <v>6</v>
      </c>
      <c r="I12" s="509">
        <v>56</v>
      </c>
      <c r="J12" s="536">
        <f t="shared" si="1"/>
        <v>9</v>
      </c>
      <c r="K12" s="529">
        <v>58</v>
      </c>
      <c r="L12" s="549">
        <v>4</v>
      </c>
    </row>
    <row r="13" spans="1:14" s="8" customFormat="1" ht="27" customHeight="1" x14ac:dyDescent="0.35">
      <c r="A13" s="269">
        <v>5</v>
      </c>
      <c r="B13" s="516">
        <v>5</v>
      </c>
      <c r="C13" s="521" t="s">
        <v>153</v>
      </c>
      <c r="D13" s="532">
        <v>331.35</v>
      </c>
      <c r="E13" s="528">
        <v>7</v>
      </c>
      <c r="F13" s="479">
        <v>55</v>
      </c>
      <c r="G13" s="506">
        <v>77</v>
      </c>
      <c r="H13" s="502">
        <v>2</v>
      </c>
      <c r="I13" s="507">
        <v>65</v>
      </c>
      <c r="J13" s="536">
        <f t="shared" si="1"/>
        <v>9</v>
      </c>
      <c r="K13" s="529">
        <v>57</v>
      </c>
      <c r="L13" s="479">
        <v>5</v>
      </c>
    </row>
    <row r="14" spans="1:14" s="8" customFormat="1" ht="23.25" customHeight="1" x14ac:dyDescent="0.35">
      <c r="A14" s="269">
        <v>6</v>
      </c>
      <c r="B14" s="515">
        <v>6</v>
      </c>
      <c r="C14" s="521" t="s">
        <v>22</v>
      </c>
      <c r="D14" s="532">
        <v>323.55</v>
      </c>
      <c r="E14" s="528">
        <v>5</v>
      </c>
      <c r="F14" s="479">
        <v>57</v>
      </c>
      <c r="G14" s="508">
        <v>64</v>
      </c>
      <c r="H14" s="503">
        <v>8</v>
      </c>
      <c r="I14" s="509">
        <v>54</v>
      </c>
      <c r="J14" s="536">
        <f t="shared" si="1"/>
        <v>13</v>
      </c>
      <c r="K14" s="529">
        <v>56</v>
      </c>
      <c r="L14" s="549">
        <v>6</v>
      </c>
    </row>
    <row r="15" spans="1:14" s="8" customFormat="1" ht="21" customHeight="1" x14ac:dyDescent="0.35">
      <c r="A15" s="270">
        <v>7</v>
      </c>
      <c r="B15" s="516">
        <v>7</v>
      </c>
      <c r="C15" s="521" t="s">
        <v>161</v>
      </c>
      <c r="D15" s="532">
        <v>346.76</v>
      </c>
      <c r="E15" s="528">
        <v>8</v>
      </c>
      <c r="F15" s="479">
        <v>54</v>
      </c>
      <c r="G15" s="508">
        <v>63</v>
      </c>
      <c r="H15" s="503">
        <v>9</v>
      </c>
      <c r="I15" s="509">
        <v>53</v>
      </c>
      <c r="J15" s="536">
        <f t="shared" si="1"/>
        <v>17</v>
      </c>
      <c r="K15" s="529">
        <v>55</v>
      </c>
      <c r="L15" s="537">
        <v>7</v>
      </c>
    </row>
    <row r="16" spans="1:14" s="8" customFormat="1" ht="25.5" customHeight="1" x14ac:dyDescent="0.35">
      <c r="A16" s="269">
        <v>8</v>
      </c>
      <c r="B16" s="517">
        <v>8</v>
      </c>
      <c r="C16" s="600" t="s">
        <v>480</v>
      </c>
      <c r="D16" s="532">
        <v>386.87</v>
      </c>
      <c r="E16" s="528">
        <v>9</v>
      </c>
      <c r="F16" s="479">
        <v>53</v>
      </c>
      <c r="G16" s="508">
        <v>61</v>
      </c>
      <c r="H16" s="503">
        <v>10</v>
      </c>
      <c r="I16" s="509">
        <v>52</v>
      </c>
      <c r="J16" s="536">
        <f t="shared" si="1"/>
        <v>19</v>
      </c>
      <c r="K16" s="529">
        <v>54</v>
      </c>
      <c r="L16" s="549">
        <v>8</v>
      </c>
    </row>
    <row r="17" spans="1:13" s="8" customFormat="1" ht="28.5" customHeight="1" x14ac:dyDescent="0.35">
      <c r="A17" s="269">
        <v>9</v>
      </c>
      <c r="B17" s="515">
        <v>9</v>
      </c>
      <c r="C17" s="522" t="s">
        <v>164</v>
      </c>
      <c r="D17" s="532">
        <v>412.03</v>
      </c>
      <c r="E17" s="528">
        <v>13</v>
      </c>
      <c r="F17" s="479">
        <v>49</v>
      </c>
      <c r="G17" s="508">
        <v>57</v>
      </c>
      <c r="H17" s="503">
        <v>11</v>
      </c>
      <c r="I17" s="509">
        <v>51</v>
      </c>
      <c r="J17" s="536">
        <f t="shared" si="1"/>
        <v>24</v>
      </c>
      <c r="K17" s="529">
        <v>53</v>
      </c>
      <c r="L17" s="549">
        <v>9</v>
      </c>
    </row>
    <row r="18" spans="1:13" s="8" customFormat="1" ht="29.45" customHeight="1" x14ac:dyDescent="0.35">
      <c r="A18" s="269">
        <v>10</v>
      </c>
      <c r="B18" s="517">
        <v>10</v>
      </c>
      <c r="C18" s="521" t="s">
        <v>75</v>
      </c>
      <c r="D18" s="532">
        <v>331.18</v>
      </c>
      <c r="E18" s="528">
        <v>6</v>
      </c>
      <c r="F18" s="479">
        <v>56</v>
      </c>
      <c r="G18" s="508">
        <v>45</v>
      </c>
      <c r="H18" s="503">
        <v>19</v>
      </c>
      <c r="I18" s="509">
        <v>43</v>
      </c>
      <c r="J18" s="536">
        <f t="shared" si="1"/>
        <v>25</v>
      </c>
      <c r="K18" s="503">
        <v>52</v>
      </c>
      <c r="L18" s="549">
        <v>10</v>
      </c>
    </row>
    <row r="19" spans="1:13" s="8" customFormat="1" ht="26.45" customHeight="1" x14ac:dyDescent="0.35">
      <c r="A19" s="269">
        <v>11</v>
      </c>
      <c r="B19" s="515">
        <v>11</v>
      </c>
      <c r="C19" s="522" t="s">
        <v>154</v>
      </c>
      <c r="D19" s="533">
        <v>390.25</v>
      </c>
      <c r="E19" s="528">
        <v>10</v>
      </c>
      <c r="F19" s="479">
        <v>52</v>
      </c>
      <c r="G19" s="508">
        <v>54</v>
      </c>
      <c r="H19" s="503">
        <v>15</v>
      </c>
      <c r="I19" s="509">
        <v>47</v>
      </c>
      <c r="J19" s="536">
        <f t="shared" si="1"/>
        <v>25</v>
      </c>
      <c r="K19" s="529">
        <v>51</v>
      </c>
      <c r="L19" s="549">
        <v>11</v>
      </c>
      <c r="M19" s="15"/>
    </row>
    <row r="20" spans="1:13" s="8" customFormat="1" ht="26.25" customHeight="1" x14ac:dyDescent="0.35">
      <c r="A20" s="269">
        <v>12</v>
      </c>
      <c r="B20" s="516">
        <v>12</v>
      </c>
      <c r="C20" s="521" t="s">
        <v>21</v>
      </c>
      <c r="D20" s="534">
        <v>409.01</v>
      </c>
      <c r="E20" s="528">
        <v>11</v>
      </c>
      <c r="F20" s="479">
        <v>51</v>
      </c>
      <c r="G20" s="508">
        <v>50</v>
      </c>
      <c r="H20" s="503">
        <v>18</v>
      </c>
      <c r="I20" s="509">
        <v>44</v>
      </c>
      <c r="J20" s="536">
        <f t="shared" si="1"/>
        <v>29</v>
      </c>
      <c r="K20" s="529">
        <v>50</v>
      </c>
      <c r="L20" s="549">
        <v>12</v>
      </c>
    </row>
    <row r="21" spans="1:13" s="8" customFormat="1" ht="24.75" customHeight="1" x14ac:dyDescent="0.35">
      <c r="A21" s="270">
        <v>13</v>
      </c>
      <c r="B21" s="516">
        <v>13</v>
      </c>
      <c r="C21" s="521" t="s">
        <v>37</v>
      </c>
      <c r="D21" s="532">
        <v>436.52</v>
      </c>
      <c r="E21" s="528">
        <v>19</v>
      </c>
      <c r="F21" s="479">
        <v>43</v>
      </c>
      <c r="G21" s="508">
        <v>57</v>
      </c>
      <c r="H21" s="503">
        <v>11</v>
      </c>
      <c r="I21" s="509">
        <v>51</v>
      </c>
      <c r="J21" s="536">
        <f t="shared" si="1"/>
        <v>30</v>
      </c>
      <c r="K21" s="529">
        <v>49</v>
      </c>
      <c r="L21" s="537">
        <v>13</v>
      </c>
    </row>
    <row r="22" spans="1:13" s="8" customFormat="1" ht="25.5" customHeight="1" x14ac:dyDescent="0.35">
      <c r="A22" s="269">
        <v>14</v>
      </c>
      <c r="B22" s="515">
        <v>14</v>
      </c>
      <c r="C22" s="521" t="s">
        <v>43</v>
      </c>
      <c r="D22" s="532">
        <v>542.77</v>
      </c>
      <c r="E22" s="528">
        <v>26</v>
      </c>
      <c r="F22" s="479">
        <v>36</v>
      </c>
      <c r="G22" s="508">
        <v>69</v>
      </c>
      <c r="H22" s="503">
        <v>4</v>
      </c>
      <c r="I22" s="509">
        <v>58</v>
      </c>
      <c r="J22" s="536">
        <f t="shared" si="1"/>
        <v>30</v>
      </c>
      <c r="K22" s="529">
        <v>48</v>
      </c>
      <c r="L22" s="549">
        <v>14</v>
      </c>
    </row>
    <row r="23" spans="1:13" s="8" customFormat="1" ht="24.75" customHeight="1" x14ac:dyDescent="0.35">
      <c r="A23" s="269">
        <v>15</v>
      </c>
      <c r="B23" s="516">
        <v>15</v>
      </c>
      <c r="C23" s="521" t="s">
        <v>40</v>
      </c>
      <c r="D23" s="532">
        <v>461.57</v>
      </c>
      <c r="E23" s="528">
        <v>21</v>
      </c>
      <c r="F23" s="479">
        <v>41</v>
      </c>
      <c r="G23" s="508">
        <v>57</v>
      </c>
      <c r="H23" s="503">
        <v>11</v>
      </c>
      <c r="I23" s="509">
        <v>51</v>
      </c>
      <c r="J23" s="536">
        <f t="shared" si="1"/>
        <v>32</v>
      </c>
      <c r="K23" s="529">
        <v>47</v>
      </c>
      <c r="L23" s="549">
        <v>15</v>
      </c>
    </row>
    <row r="24" spans="1:13" s="8" customFormat="1" ht="22.5" customHeight="1" x14ac:dyDescent="0.35">
      <c r="A24" s="269">
        <v>16</v>
      </c>
      <c r="B24" s="517">
        <v>16</v>
      </c>
      <c r="C24" s="521" t="s">
        <v>163</v>
      </c>
      <c r="D24" s="532">
        <v>420.21</v>
      </c>
      <c r="E24" s="528">
        <v>15</v>
      </c>
      <c r="F24" s="479">
        <v>47</v>
      </c>
      <c r="G24" s="508">
        <v>45</v>
      </c>
      <c r="H24" s="503">
        <v>19</v>
      </c>
      <c r="I24" s="509">
        <v>43</v>
      </c>
      <c r="J24" s="536">
        <f t="shared" si="1"/>
        <v>34</v>
      </c>
      <c r="K24" s="529">
        <v>46</v>
      </c>
      <c r="L24" s="549">
        <v>16</v>
      </c>
    </row>
    <row r="25" spans="1:13" s="8" customFormat="1" ht="27" customHeight="1" x14ac:dyDescent="0.35">
      <c r="A25" s="269">
        <v>17</v>
      </c>
      <c r="B25" s="515">
        <v>17</v>
      </c>
      <c r="C25" s="521" t="s">
        <v>39</v>
      </c>
      <c r="D25" s="532">
        <v>694.38</v>
      </c>
      <c r="E25" s="528">
        <v>32</v>
      </c>
      <c r="F25" s="479">
        <v>30</v>
      </c>
      <c r="G25" s="508">
        <v>69</v>
      </c>
      <c r="H25" s="503">
        <v>4</v>
      </c>
      <c r="I25" s="509">
        <v>58</v>
      </c>
      <c r="J25" s="536">
        <f t="shared" si="1"/>
        <v>36</v>
      </c>
      <c r="K25" s="529">
        <v>44</v>
      </c>
      <c r="L25" s="549">
        <v>17</v>
      </c>
    </row>
    <row r="26" spans="1:13" s="8" customFormat="1" ht="24.6" customHeight="1" x14ac:dyDescent="0.35">
      <c r="A26" s="269">
        <v>18</v>
      </c>
      <c r="B26" s="517">
        <v>18</v>
      </c>
      <c r="C26" s="521" t="s">
        <v>151</v>
      </c>
      <c r="D26" s="532">
        <v>448.99</v>
      </c>
      <c r="E26" s="528">
        <v>20</v>
      </c>
      <c r="F26" s="479">
        <v>42</v>
      </c>
      <c r="G26" s="508">
        <v>53</v>
      </c>
      <c r="H26" s="503">
        <v>16</v>
      </c>
      <c r="I26" s="509">
        <v>46</v>
      </c>
      <c r="J26" s="536">
        <f t="shared" si="1"/>
        <v>36</v>
      </c>
      <c r="K26" s="529">
        <v>45</v>
      </c>
      <c r="L26" s="549">
        <v>18</v>
      </c>
    </row>
    <row r="27" spans="1:13" s="8" customFormat="1" ht="27" customHeight="1" x14ac:dyDescent="0.35">
      <c r="A27" s="270">
        <v>19</v>
      </c>
      <c r="B27" s="515">
        <v>19</v>
      </c>
      <c r="C27" s="523" t="s">
        <v>162</v>
      </c>
      <c r="D27" s="532">
        <v>409.66</v>
      </c>
      <c r="E27" s="528">
        <v>12</v>
      </c>
      <c r="F27" s="479">
        <v>50</v>
      </c>
      <c r="G27" s="508">
        <v>36</v>
      </c>
      <c r="H27" s="503">
        <v>25</v>
      </c>
      <c r="I27" s="509">
        <v>37</v>
      </c>
      <c r="J27" s="536">
        <f t="shared" si="1"/>
        <v>37</v>
      </c>
      <c r="K27" s="529">
        <v>43</v>
      </c>
      <c r="L27" s="549">
        <v>19</v>
      </c>
    </row>
    <row r="28" spans="1:13" s="8" customFormat="1" ht="27" customHeight="1" x14ac:dyDescent="0.35">
      <c r="A28" s="269">
        <v>20</v>
      </c>
      <c r="B28" s="516">
        <v>20</v>
      </c>
      <c r="C28" s="521" t="s">
        <v>69</v>
      </c>
      <c r="D28" s="532">
        <v>414.56</v>
      </c>
      <c r="E28" s="528">
        <v>14</v>
      </c>
      <c r="F28" s="479">
        <v>48</v>
      </c>
      <c r="G28" s="508">
        <v>36</v>
      </c>
      <c r="H28" s="503">
        <v>25</v>
      </c>
      <c r="I28" s="509">
        <v>37</v>
      </c>
      <c r="J28" s="536">
        <f t="shared" si="1"/>
        <v>39</v>
      </c>
      <c r="K28" s="529">
        <v>42</v>
      </c>
      <c r="L28" s="549">
        <v>20</v>
      </c>
    </row>
    <row r="29" spans="1:13" s="8" customFormat="1" ht="27" customHeight="1" x14ac:dyDescent="0.35">
      <c r="A29" s="269"/>
      <c r="B29" s="516">
        <v>21</v>
      </c>
      <c r="C29" s="522" t="s">
        <v>90</v>
      </c>
      <c r="D29" s="532">
        <v>430.75</v>
      </c>
      <c r="E29" s="528">
        <v>17</v>
      </c>
      <c r="F29" s="479">
        <v>45</v>
      </c>
      <c r="G29" s="508">
        <v>42</v>
      </c>
      <c r="H29" s="503">
        <v>23</v>
      </c>
      <c r="I29" s="509">
        <v>39</v>
      </c>
      <c r="J29" s="536">
        <f t="shared" si="1"/>
        <v>40</v>
      </c>
      <c r="K29" s="529">
        <v>41</v>
      </c>
      <c r="L29" s="549">
        <v>21</v>
      </c>
    </row>
    <row r="30" spans="1:13" s="8" customFormat="1" ht="25.15" customHeight="1" x14ac:dyDescent="0.35">
      <c r="A30" s="269">
        <v>21</v>
      </c>
      <c r="B30" s="515">
        <v>22</v>
      </c>
      <c r="C30" s="522" t="s">
        <v>155</v>
      </c>
      <c r="D30" s="532">
        <v>534.42999999999995</v>
      </c>
      <c r="E30" s="528">
        <v>25</v>
      </c>
      <c r="F30" s="479">
        <v>37</v>
      </c>
      <c r="G30" s="508">
        <v>52</v>
      </c>
      <c r="H30" s="503">
        <v>17</v>
      </c>
      <c r="I30" s="509">
        <v>45</v>
      </c>
      <c r="J30" s="536">
        <f t="shared" si="1"/>
        <v>42</v>
      </c>
      <c r="K30" s="529">
        <v>40</v>
      </c>
      <c r="L30" s="549">
        <v>22</v>
      </c>
    </row>
    <row r="31" spans="1:13" s="8" customFormat="1" ht="27" customHeight="1" x14ac:dyDescent="0.35">
      <c r="A31" s="269">
        <v>22</v>
      </c>
      <c r="B31" s="516">
        <v>23</v>
      </c>
      <c r="C31" s="521" t="s">
        <v>483</v>
      </c>
      <c r="D31" s="508">
        <v>569.55999999999995</v>
      </c>
      <c r="E31" s="528">
        <v>29</v>
      </c>
      <c r="F31" s="479">
        <v>33</v>
      </c>
      <c r="G31" s="508">
        <v>56</v>
      </c>
      <c r="H31" s="503">
        <v>14</v>
      </c>
      <c r="I31" s="509">
        <v>48</v>
      </c>
      <c r="J31" s="536">
        <f t="shared" si="1"/>
        <v>43</v>
      </c>
      <c r="K31" s="529">
        <v>39</v>
      </c>
      <c r="L31" s="549">
        <v>23</v>
      </c>
    </row>
    <row r="32" spans="1:13" s="8" customFormat="1" ht="27" customHeight="1" x14ac:dyDescent="0.35">
      <c r="A32" s="269">
        <v>24</v>
      </c>
      <c r="B32" s="517">
        <v>24</v>
      </c>
      <c r="C32" s="521" t="s">
        <v>152</v>
      </c>
      <c r="D32" s="532">
        <v>424.66</v>
      </c>
      <c r="E32" s="528">
        <v>16</v>
      </c>
      <c r="F32" s="479">
        <v>46</v>
      </c>
      <c r="G32" s="508">
        <v>33</v>
      </c>
      <c r="H32" s="503">
        <v>28</v>
      </c>
      <c r="I32" s="509">
        <v>34</v>
      </c>
      <c r="J32" s="536">
        <f t="shared" si="1"/>
        <v>44</v>
      </c>
      <c r="K32" s="529">
        <v>38</v>
      </c>
      <c r="L32" s="549">
        <v>24</v>
      </c>
    </row>
    <row r="33" spans="1:12" s="8" customFormat="1" ht="24.75" customHeight="1" x14ac:dyDescent="0.35">
      <c r="A33" s="269">
        <v>26</v>
      </c>
      <c r="B33" s="515">
        <v>25</v>
      </c>
      <c r="C33" s="521" t="s">
        <v>82</v>
      </c>
      <c r="D33" s="532">
        <v>469.96</v>
      </c>
      <c r="E33" s="528">
        <v>23</v>
      </c>
      <c r="F33" s="479">
        <v>39</v>
      </c>
      <c r="G33" s="508">
        <v>43</v>
      </c>
      <c r="H33" s="503">
        <v>22</v>
      </c>
      <c r="I33" s="509">
        <v>40</v>
      </c>
      <c r="J33" s="536">
        <f t="shared" si="1"/>
        <v>45</v>
      </c>
      <c r="K33" s="529">
        <v>37</v>
      </c>
      <c r="L33" s="549">
        <v>25</v>
      </c>
    </row>
    <row r="34" spans="1:12" s="8" customFormat="1" ht="25.9" customHeight="1" x14ac:dyDescent="0.35">
      <c r="A34" s="269">
        <v>27</v>
      </c>
      <c r="B34" s="517">
        <v>26</v>
      </c>
      <c r="C34" s="521" t="s">
        <v>20</v>
      </c>
      <c r="D34" s="532">
        <v>554.02</v>
      </c>
      <c r="E34" s="528">
        <v>27</v>
      </c>
      <c r="F34" s="479">
        <v>35</v>
      </c>
      <c r="G34" s="508">
        <v>45</v>
      </c>
      <c r="H34" s="503">
        <v>19</v>
      </c>
      <c r="I34" s="509">
        <v>43</v>
      </c>
      <c r="J34" s="536">
        <f t="shared" si="1"/>
        <v>46</v>
      </c>
      <c r="K34" s="529">
        <v>35</v>
      </c>
      <c r="L34" s="549">
        <v>26</v>
      </c>
    </row>
    <row r="35" spans="1:12" s="8" customFormat="1" ht="27" customHeight="1" x14ac:dyDescent="0.35">
      <c r="A35" s="269">
        <v>28</v>
      </c>
      <c r="B35" s="515">
        <v>27</v>
      </c>
      <c r="C35" s="521" t="s">
        <v>84</v>
      </c>
      <c r="D35" s="532">
        <v>461.63</v>
      </c>
      <c r="E35" s="528">
        <v>22</v>
      </c>
      <c r="F35" s="479">
        <v>40</v>
      </c>
      <c r="G35" s="508">
        <v>38</v>
      </c>
      <c r="H35" s="503">
        <v>24</v>
      </c>
      <c r="I35" s="509">
        <v>38</v>
      </c>
      <c r="J35" s="536">
        <f t="shared" si="1"/>
        <v>46</v>
      </c>
      <c r="K35" s="529">
        <v>36</v>
      </c>
      <c r="L35" s="549">
        <v>27</v>
      </c>
    </row>
    <row r="36" spans="1:12" s="8" customFormat="1" ht="26.45" customHeight="1" x14ac:dyDescent="0.35">
      <c r="A36" s="269">
        <v>29</v>
      </c>
      <c r="B36" s="516">
        <v>28</v>
      </c>
      <c r="C36" s="521" t="s">
        <v>79</v>
      </c>
      <c r="D36" s="532">
        <v>433.18</v>
      </c>
      <c r="E36" s="528">
        <v>18</v>
      </c>
      <c r="F36" s="479">
        <v>44</v>
      </c>
      <c r="G36" s="508">
        <v>25</v>
      </c>
      <c r="H36" s="503">
        <v>33</v>
      </c>
      <c r="I36" s="509">
        <v>29</v>
      </c>
      <c r="J36" s="536">
        <f t="shared" si="1"/>
        <v>51</v>
      </c>
      <c r="K36" s="529">
        <v>34</v>
      </c>
      <c r="L36" s="549">
        <v>28</v>
      </c>
    </row>
    <row r="37" spans="1:12" s="8" customFormat="1" ht="27" customHeight="1" x14ac:dyDescent="0.35">
      <c r="A37" s="269"/>
      <c r="B37" s="516">
        <v>29</v>
      </c>
      <c r="C37" s="522" t="s">
        <v>156</v>
      </c>
      <c r="D37" s="532">
        <v>506.82</v>
      </c>
      <c r="E37" s="528">
        <v>24</v>
      </c>
      <c r="F37" s="479">
        <v>38</v>
      </c>
      <c r="G37" s="508">
        <v>26</v>
      </c>
      <c r="H37" s="503">
        <v>32</v>
      </c>
      <c r="I37" s="509">
        <v>30</v>
      </c>
      <c r="J37" s="536">
        <f t="shared" si="1"/>
        <v>56</v>
      </c>
      <c r="K37" s="529">
        <v>33</v>
      </c>
      <c r="L37" s="549">
        <v>29</v>
      </c>
    </row>
    <row r="38" spans="1:12" s="8" customFormat="1" ht="27" customHeight="1" x14ac:dyDescent="0.35">
      <c r="A38" s="269"/>
      <c r="B38" s="515">
        <v>30</v>
      </c>
      <c r="C38" s="521" t="s">
        <v>18</v>
      </c>
      <c r="D38" s="532">
        <v>664.24</v>
      </c>
      <c r="E38" s="528">
        <v>31</v>
      </c>
      <c r="F38" s="479">
        <v>31</v>
      </c>
      <c r="G38" s="508">
        <v>34</v>
      </c>
      <c r="H38" s="503">
        <v>27</v>
      </c>
      <c r="I38" s="509">
        <v>35</v>
      </c>
      <c r="J38" s="536">
        <f t="shared" si="1"/>
        <v>58</v>
      </c>
      <c r="K38" s="529">
        <v>31</v>
      </c>
      <c r="L38" s="537">
        <v>30</v>
      </c>
    </row>
    <row r="39" spans="1:12" s="8" customFormat="1" ht="27" customHeight="1" x14ac:dyDescent="0.35">
      <c r="A39" s="269">
        <v>30</v>
      </c>
      <c r="B39" s="516">
        <v>31</v>
      </c>
      <c r="C39" s="522" t="s">
        <v>430</v>
      </c>
      <c r="D39" s="533">
        <v>564.9</v>
      </c>
      <c r="E39" s="528">
        <v>28</v>
      </c>
      <c r="F39" s="479">
        <v>34</v>
      </c>
      <c r="G39" s="508">
        <v>31</v>
      </c>
      <c r="H39" s="503">
        <v>30</v>
      </c>
      <c r="I39" s="509">
        <v>32</v>
      </c>
      <c r="J39" s="536">
        <f t="shared" si="1"/>
        <v>58</v>
      </c>
      <c r="K39" s="529">
        <v>32</v>
      </c>
      <c r="L39" s="549">
        <v>31</v>
      </c>
    </row>
    <row r="40" spans="1:12" ht="28.15" customHeight="1" x14ac:dyDescent="0.3">
      <c r="A40" s="32"/>
      <c r="B40" s="517">
        <v>32</v>
      </c>
      <c r="C40" s="521" t="s">
        <v>38</v>
      </c>
      <c r="D40" s="532">
        <v>794.1</v>
      </c>
      <c r="E40" s="528">
        <v>34</v>
      </c>
      <c r="F40" s="479">
        <v>28</v>
      </c>
      <c r="G40" s="508">
        <v>33</v>
      </c>
      <c r="H40" s="503">
        <v>28</v>
      </c>
      <c r="I40" s="509">
        <v>34</v>
      </c>
      <c r="J40" s="536">
        <f>F40+I40</f>
        <v>62</v>
      </c>
      <c r="K40" s="529">
        <v>30</v>
      </c>
      <c r="L40" s="537">
        <v>32</v>
      </c>
    </row>
    <row r="41" spans="1:12" ht="28.15" customHeight="1" x14ac:dyDescent="0.3">
      <c r="A41" s="32"/>
      <c r="B41" s="515">
        <v>33</v>
      </c>
      <c r="C41" s="524" t="s">
        <v>482</v>
      </c>
      <c r="D41" s="532">
        <v>736.98</v>
      </c>
      <c r="E41" s="528">
        <v>33</v>
      </c>
      <c r="F41" s="479">
        <v>29</v>
      </c>
      <c r="G41" s="508">
        <v>29</v>
      </c>
      <c r="H41" s="503">
        <v>31</v>
      </c>
      <c r="I41" s="509">
        <v>31</v>
      </c>
      <c r="J41" s="536">
        <f>E41+H41</f>
        <v>64</v>
      </c>
      <c r="K41" s="503">
        <v>29</v>
      </c>
      <c r="L41" s="537">
        <v>33</v>
      </c>
    </row>
    <row r="42" spans="1:12" ht="24.75" customHeight="1" x14ac:dyDescent="0.3">
      <c r="A42" s="32"/>
      <c r="B42" s="517">
        <v>34</v>
      </c>
      <c r="C42" s="521" t="s">
        <v>481</v>
      </c>
      <c r="D42" s="533">
        <v>598.73</v>
      </c>
      <c r="E42" s="528">
        <v>30</v>
      </c>
      <c r="F42" s="479">
        <v>32</v>
      </c>
      <c r="G42" s="508">
        <v>0</v>
      </c>
      <c r="H42" s="503"/>
      <c r="I42" s="479" t="s">
        <v>476</v>
      </c>
      <c r="J42" s="536"/>
      <c r="K42" s="503">
        <v>28</v>
      </c>
      <c r="L42" s="537">
        <v>34</v>
      </c>
    </row>
    <row r="43" spans="1:12" ht="27" customHeight="1" thickBot="1" x14ac:dyDescent="0.35">
      <c r="B43" s="518">
        <v>35</v>
      </c>
      <c r="C43" s="525" t="s">
        <v>166</v>
      </c>
      <c r="D43" s="513">
        <v>755.01</v>
      </c>
      <c r="E43" s="225" t="s">
        <v>461</v>
      </c>
      <c r="F43" s="535"/>
      <c r="G43" s="513">
        <v>41</v>
      </c>
      <c r="H43" s="519" t="s">
        <v>460</v>
      </c>
      <c r="I43" s="504"/>
      <c r="J43" s="512"/>
      <c r="K43" s="538"/>
      <c r="L43" s="550"/>
    </row>
    <row r="44" spans="1:12" ht="40.15" customHeight="1" x14ac:dyDescent="0.3">
      <c r="B44" s="147" t="s">
        <v>97</v>
      </c>
      <c r="G44" s="74" t="s">
        <v>160</v>
      </c>
    </row>
  </sheetData>
  <sortState ref="C10:L41">
    <sortCondition ref="L10:L41"/>
  </sortState>
  <mergeCells count="9">
    <mergeCell ref="C1:L1"/>
    <mergeCell ref="A4:L4"/>
    <mergeCell ref="A5:L5"/>
    <mergeCell ref="B7:B8"/>
    <mergeCell ref="C7:C8"/>
    <mergeCell ref="A7:A8"/>
    <mergeCell ref="D7:F7"/>
    <mergeCell ref="G7:I7"/>
    <mergeCell ref="J7:L7"/>
  </mergeCells>
  <phoneticPr fontId="2" type="noConversion"/>
  <conditionalFormatting sqref="E43">
    <cfRule type="cellIs" dxfId="119" priority="1" operator="between">
      <formula>1</formula>
      <formula>3</formula>
    </cfRule>
  </conditionalFormatting>
  <printOptions horizontalCentered="1"/>
  <pageMargins left="0" right="0" top="0" bottom="0" header="0" footer="0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view="pageBreakPreview" topLeftCell="A28" zoomScaleNormal="145" zoomScaleSheetLayoutView="100" workbookViewId="0">
      <selection activeCell="B36" sqref="B36"/>
    </sheetView>
  </sheetViews>
  <sheetFormatPr defaultColWidth="9.140625" defaultRowHeight="20.25" x14ac:dyDescent="0.3"/>
  <cols>
    <col min="1" max="1" width="11.28515625" style="71" customWidth="1"/>
    <col min="2" max="2" width="60.5703125" style="213" customWidth="1"/>
    <col min="3" max="3" width="21.140625" style="16" customWidth="1"/>
    <col min="4" max="4" width="19.85546875" style="16" hidden="1" customWidth="1"/>
    <col min="5" max="5" width="16.28515625" style="16" customWidth="1"/>
    <col min="6" max="6" width="16.28515625" style="6" hidden="1" customWidth="1"/>
    <col min="7" max="7" width="16.28515625" style="16" hidden="1" customWidth="1"/>
    <col min="8" max="8" width="16.28515625" style="6" hidden="1" customWidth="1"/>
    <col min="9" max="9" width="16.28515625" style="16" hidden="1" customWidth="1"/>
    <col min="10" max="10" width="12.7109375" style="6" customWidth="1"/>
    <col min="11" max="16384" width="9.140625" style="6"/>
  </cols>
  <sheetData>
    <row r="1" spans="1:11" ht="45" customHeight="1" x14ac:dyDescent="0.3">
      <c r="A1"/>
      <c r="B1" s="618" t="s">
        <v>29</v>
      </c>
      <c r="C1" s="618"/>
      <c r="D1" s="618"/>
      <c r="E1" s="618"/>
      <c r="F1" s="618"/>
      <c r="G1" s="618"/>
      <c r="H1" s="618"/>
      <c r="I1" s="618"/>
      <c r="J1" s="618"/>
      <c r="K1" s="5"/>
    </row>
    <row r="2" spans="1:11" ht="0.75" customHeight="1" x14ac:dyDescent="0.3">
      <c r="A2" s="1"/>
      <c r="B2" s="208"/>
      <c r="C2" s="1"/>
      <c r="D2" s="1"/>
      <c r="E2" s="1"/>
      <c r="F2" s="1"/>
      <c r="G2" s="1"/>
      <c r="H2" s="1"/>
      <c r="I2" s="7"/>
      <c r="J2" s="5"/>
      <c r="K2" s="5"/>
    </row>
    <row r="3" spans="1:11" x14ac:dyDescent="0.3">
      <c r="B3" s="433" t="s">
        <v>167</v>
      </c>
      <c r="C3" s="72"/>
      <c r="E3" s="17" t="s">
        <v>62</v>
      </c>
      <c r="F3" s="3"/>
      <c r="G3" s="6"/>
      <c r="H3" s="4"/>
      <c r="I3" s="17" t="s">
        <v>7</v>
      </c>
      <c r="J3" s="9"/>
      <c r="K3" s="9"/>
    </row>
    <row r="4" spans="1:11" ht="57" customHeight="1" x14ac:dyDescent="0.3">
      <c r="A4" s="483"/>
      <c r="B4" s="628" t="s">
        <v>470</v>
      </c>
      <c r="C4" s="628"/>
      <c r="D4" s="628"/>
      <c r="E4" s="628"/>
      <c r="F4" s="628"/>
      <c r="G4" s="628"/>
      <c r="H4" s="628"/>
      <c r="I4" s="628"/>
      <c r="J4" s="628"/>
    </row>
    <row r="5" spans="1:11" ht="1.5" customHeight="1" thickBot="1" x14ac:dyDescent="0.35">
      <c r="B5" s="212"/>
      <c r="C5" s="11"/>
      <c r="D5" s="11"/>
      <c r="E5" s="12"/>
      <c r="F5" s="11"/>
      <c r="G5" s="12"/>
      <c r="H5" s="10"/>
      <c r="I5" s="10"/>
    </row>
    <row r="6" spans="1:11" s="100" customFormat="1" ht="22.15" customHeight="1" thickBot="1" x14ac:dyDescent="0.25">
      <c r="A6" s="633" t="s">
        <v>98</v>
      </c>
      <c r="B6" s="631" t="s">
        <v>47</v>
      </c>
      <c r="C6" s="214" t="s">
        <v>25</v>
      </c>
      <c r="D6" s="214"/>
      <c r="E6" s="215"/>
      <c r="F6" s="97" t="s">
        <v>26</v>
      </c>
      <c r="G6" s="98"/>
      <c r="H6" s="99" t="s">
        <v>27</v>
      </c>
      <c r="I6" s="98"/>
      <c r="J6" s="629" t="s">
        <v>157</v>
      </c>
    </row>
    <row r="7" spans="1:11" s="100" customFormat="1" ht="25.15" customHeight="1" thickBot="1" x14ac:dyDescent="0.25">
      <c r="A7" s="634"/>
      <c r="B7" s="632"/>
      <c r="C7" s="274" t="s">
        <v>99</v>
      </c>
      <c r="D7" s="130" t="s">
        <v>96</v>
      </c>
      <c r="E7" s="131" t="s">
        <v>2</v>
      </c>
      <c r="F7" s="96" t="s">
        <v>24</v>
      </c>
      <c r="G7" s="14" t="s">
        <v>2</v>
      </c>
      <c r="H7" s="57" t="s">
        <v>3</v>
      </c>
      <c r="I7" s="14" t="s">
        <v>2</v>
      </c>
      <c r="J7" s="630"/>
    </row>
    <row r="8" spans="1:11" s="13" customFormat="1" ht="25.9" customHeight="1" x14ac:dyDescent="0.35">
      <c r="A8" s="454">
        <v>1</v>
      </c>
      <c r="B8" s="455" t="s">
        <v>115</v>
      </c>
      <c r="C8" s="470">
        <v>202.86</v>
      </c>
      <c r="D8" s="414"/>
      <c r="E8" s="415">
        <v>1</v>
      </c>
      <c r="F8" s="417" t="e">
        <f>'строевая подготовка'!#REF!</f>
        <v>#REF!</v>
      </c>
      <c r="G8" s="418" t="e">
        <f>'строевая подготовка'!#REF!</f>
        <v>#REF!</v>
      </c>
      <c r="H8" s="419" t="e">
        <f>G8+E8</f>
        <v>#REF!</v>
      </c>
      <c r="I8" s="420">
        <v>15</v>
      </c>
      <c r="J8" s="421">
        <v>70</v>
      </c>
    </row>
    <row r="9" spans="1:11" s="13" customFormat="1" ht="25.9" customHeight="1" x14ac:dyDescent="0.3">
      <c r="A9" s="456">
        <v>2</v>
      </c>
      <c r="B9" s="457" t="s">
        <v>17</v>
      </c>
      <c r="C9" s="470">
        <v>237.99</v>
      </c>
      <c r="D9" s="409"/>
      <c r="E9" s="220">
        <v>2</v>
      </c>
      <c r="F9" s="93"/>
      <c r="G9" s="58"/>
      <c r="H9" s="60"/>
      <c r="I9" s="63"/>
      <c r="J9" s="260">
        <v>65</v>
      </c>
      <c r="K9" s="6"/>
    </row>
    <row r="10" spans="1:11" s="13" customFormat="1" ht="25.9" customHeight="1" x14ac:dyDescent="0.35">
      <c r="A10" s="458">
        <v>3</v>
      </c>
      <c r="B10" s="457" t="s">
        <v>44</v>
      </c>
      <c r="C10" s="471">
        <v>276.39</v>
      </c>
      <c r="D10" s="409"/>
      <c r="E10" s="220">
        <v>3</v>
      </c>
      <c r="F10" s="93"/>
      <c r="G10" s="58"/>
      <c r="H10" s="60"/>
      <c r="I10" s="63"/>
      <c r="J10" s="260">
        <v>60</v>
      </c>
      <c r="K10" s="6"/>
    </row>
    <row r="11" spans="1:11" s="13" customFormat="1" ht="25.9" customHeight="1" x14ac:dyDescent="0.35">
      <c r="A11" s="273">
        <v>4</v>
      </c>
      <c r="B11" s="276" t="s">
        <v>150</v>
      </c>
      <c r="C11" s="472">
        <v>319.12</v>
      </c>
      <c r="D11" s="410"/>
      <c r="E11" s="129">
        <v>4</v>
      </c>
      <c r="F11" s="93">
        <f>'строевая подготовка'!G17</f>
        <v>61</v>
      </c>
      <c r="G11" s="58">
        <f>'строевая подготовка'!H16</f>
        <v>9</v>
      </c>
      <c r="H11" s="60">
        <f>G11+E11</f>
        <v>13</v>
      </c>
      <c r="I11" s="63">
        <v>2</v>
      </c>
      <c r="J11" s="259">
        <v>58</v>
      </c>
      <c r="K11" s="6"/>
    </row>
    <row r="12" spans="1:11" s="13" customFormat="1" ht="25.9" customHeight="1" x14ac:dyDescent="0.3">
      <c r="A12" s="271">
        <v>5</v>
      </c>
      <c r="B12" s="276" t="s">
        <v>22</v>
      </c>
      <c r="C12" s="472">
        <v>323.55</v>
      </c>
      <c r="D12" s="410"/>
      <c r="E12" s="129">
        <v>5</v>
      </c>
      <c r="F12" s="93"/>
      <c r="G12" s="58"/>
      <c r="H12" s="60"/>
      <c r="I12" s="63"/>
      <c r="J12" s="259">
        <v>57</v>
      </c>
    </row>
    <row r="13" spans="1:11" s="13" customFormat="1" ht="25.9" customHeight="1" x14ac:dyDescent="0.35">
      <c r="A13" s="273">
        <v>6</v>
      </c>
      <c r="B13" s="276" t="s">
        <v>75</v>
      </c>
      <c r="C13" s="472">
        <v>331.18</v>
      </c>
      <c r="D13" s="410"/>
      <c r="E13" s="129">
        <v>6</v>
      </c>
      <c r="F13" s="93"/>
      <c r="G13" s="58"/>
      <c r="H13" s="60"/>
      <c r="I13" s="63"/>
      <c r="J13" s="259">
        <v>56</v>
      </c>
      <c r="K13" s="6"/>
    </row>
    <row r="14" spans="1:11" s="13" customFormat="1" ht="25.9" customHeight="1" x14ac:dyDescent="0.35">
      <c r="A14" s="272">
        <v>7</v>
      </c>
      <c r="B14" s="276" t="s">
        <v>153</v>
      </c>
      <c r="C14" s="472">
        <v>331.35</v>
      </c>
      <c r="D14" s="410"/>
      <c r="E14" s="129">
        <v>7</v>
      </c>
      <c r="F14" s="93"/>
      <c r="G14" s="58"/>
      <c r="H14" s="60"/>
      <c r="I14" s="63"/>
      <c r="J14" s="259">
        <v>55</v>
      </c>
    </row>
    <row r="15" spans="1:11" s="13" customFormat="1" ht="25.9" customHeight="1" x14ac:dyDescent="0.35">
      <c r="A15" s="272">
        <v>8</v>
      </c>
      <c r="B15" s="276" t="s">
        <v>161</v>
      </c>
      <c r="C15" s="473">
        <v>346.76</v>
      </c>
      <c r="D15" s="410"/>
      <c r="E15" s="129">
        <v>8</v>
      </c>
      <c r="F15" s="216">
        <f>'строевая подготовка'!G23</f>
        <v>53</v>
      </c>
      <c r="G15" s="217">
        <f>'строевая подготовка'!H23</f>
        <v>16</v>
      </c>
      <c r="H15" s="218">
        <f>G15+E15</f>
        <v>24</v>
      </c>
      <c r="I15" s="219">
        <v>5</v>
      </c>
      <c r="J15" s="259">
        <v>54</v>
      </c>
      <c r="K15" s="6"/>
    </row>
    <row r="16" spans="1:11" s="13" customFormat="1" ht="25.9" customHeight="1" x14ac:dyDescent="0.35">
      <c r="A16" s="273">
        <v>9</v>
      </c>
      <c r="B16" s="453" t="s">
        <v>480</v>
      </c>
      <c r="C16" s="473">
        <v>386.87</v>
      </c>
      <c r="D16" s="410"/>
      <c r="E16" s="129">
        <v>9</v>
      </c>
      <c r="F16" s="216"/>
      <c r="G16" s="217"/>
      <c r="H16" s="218"/>
      <c r="I16" s="219"/>
      <c r="J16" s="259">
        <v>53</v>
      </c>
      <c r="K16" s="6"/>
    </row>
    <row r="17" spans="1:11" s="13" customFormat="1" ht="25.9" customHeight="1" x14ac:dyDescent="0.3">
      <c r="A17" s="271">
        <v>10</v>
      </c>
      <c r="B17" s="275" t="s">
        <v>154</v>
      </c>
      <c r="C17" s="474">
        <v>390.25</v>
      </c>
      <c r="D17" s="410"/>
      <c r="E17" s="129">
        <v>10</v>
      </c>
      <c r="F17" s="216"/>
      <c r="G17" s="217"/>
      <c r="H17" s="218"/>
      <c r="I17" s="219"/>
      <c r="J17" s="479">
        <v>52</v>
      </c>
      <c r="K17" s="6"/>
    </row>
    <row r="18" spans="1:11" s="13" customFormat="1" ht="25.9" customHeight="1" x14ac:dyDescent="0.35">
      <c r="A18" s="272">
        <v>11</v>
      </c>
      <c r="B18" s="276" t="s">
        <v>21</v>
      </c>
      <c r="C18" s="463">
        <v>409.01</v>
      </c>
      <c r="D18" s="410"/>
      <c r="E18" s="129">
        <v>11</v>
      </c>
      <c r="F18" s="93"/>
      <c r="G18" s="58"/>
      <c r="H18" s="60"/>
      <c r="I18" s="63"/>
      <c r="J18" s="259">
        <v>51</v>
      </c>
    </row>
    <row r="19" spans="1:11" s="13" customFormat="1" ht="25.9" customHeight="1" x14ac:dyDescent="0.35">
      <c r="A19" s="273">
        <v>12</v>
      </c>
      <c r="B19" s="277" t="s">
        <v>162</v>
      </c>
      <c r="C19" s="472">
        <v>409.66</v>
      </c>
      <c r="D19" s="410"/>
      <c r="E19" s="129">
        <v>12</v>
      </c>
      <c r="F19" s="93"/>
      <c r="G19" s="58"/>
      <c r="H19" s="60"/>
      <c r="I19" s="63"/>
      <c r="J19" s="259">
        <v>50</v>
      </c>
    </row>
    <row r="20" spans="1:11" s="13" customFormat="1" ht="25.9" customHeight="1" x14ac:dyDescent="0.3">
      <c r="A20" s="271">
        <v>13</v>
      </c>
      <c r="B20" s="275" t="s">
        <v>164</v>
      </c>
      <c r="C20" s="472">
        <v>412.03</v>
      </c>
      <c r="D20" s="410"/>
      <c r="E20" s="129">
        <v>13</v>
      </c>
      <c r="F20" s="93"/>
      <c r="G20" s="58"/>
      <c r="H20" s="60"/>
      <c r="I20" s="63"/>
      <c r="J20" s="259">
        <v>49</v>
      </c>
      <c r="K20" s="6"/>
    </row>
    <row r="21" spans="1:11" s="13" customFormat="1" ht="25.9" customHeight="1" x14ac:dyDescent="0.35">
      <c r="A21" s="273">
        <v>14</v>
      </c>
      <c r="B21" s="276" t="s">
        <v>69</v>
      </c>
      <c r="C21" s="472">
        <v>414.56</v>
      </c>
      <c r="D21" s="410"/>
      <c r="E21" s="129">
        <v>14</v>
      </c>
      <c r="F21" s="216" t="e">
        <f>'строевая подготовка'!#REF!</f>
        <v>#REF!</v>
      </c>
      <c r="G21" s="217">
        <v>22</v>
      </c>
      <c r="H21" s="218">
        <f>G21+E21</f>
        <v>22</v>
      </c>
      <c r="I21" s="219">
        <v>21</v>
      </c>
      <c r="J21" s="259">
        <v>48</v>
      </c>
    </row>
    <row r="22" spans="1:11" s="13" customFormat="1" ht="25.9" customHeight="1" x14ac:dyDescent="0.35">
      <c r="A22" s="272">
        <v>15</v>
      </c>
      <c r="B22" s="276" t="s">
        <v>163</v>
      </c>
      <c r="C22" s="472">
        <v>420.21</v>
      </c>
      <c r="D22" s="410"/>
      <c r="E22" s="129">
        <v>15</v>
      </c>
      <c r="F22" s="93"/>
      <c r="G22" s="58"/>
      <c r="H22" s="60"/>
      <c r="I22" s="63"/>
      <c r="J22" s="259">
        <v>47</v>
      </c>
      <c r="K22" s="6"/>
    </row>
    <row r="23" spans="1:11" s="13" customFormat="1" ht="25.9" customHeight="1" x14ac:dyDescent="0.35">
      <c r="A23" s="272">
        <v>16</v>
      </c>
      <c r="B23" s="276" t="s">
        <v>152</v>
      </c>
      <c r="C23" s="472">
        <v>424.66</v>
      </c>
      <c r="D23" s="410"/>
      <c r="E23" s="129">
        <v>16</v>
      </c>
      <c r="F23" s="93"/>
      <c r="G23" s="58"/>
      <c r="H23" s="60"/>
      <c r="I23" s="63"/>
      <c r="J23" s="259">
        <v>46</v>
      </c>
      <c r="K23" s="6"/>
    </row>
    <row r="24" spans="1:11" ht="25.9" customHeight="1" x14ac:dyDescent="0.35">
      <c r="A24" s="273">
        <v>17</v>
      </c>
      <c r="B24" s="275" t="s">
        <v>90</v>
      </c>
      <c r="C24" s="472">
        <v>430.75</v>
      </c>
      <c r="D24" s="410"/>
      <c r="E24" s="129">
        <v>17</v>
      </c>
      <c r="F24" s="94">
        <f>'строевая подготовка'!G21</f>
        <v>56</v>
      </c>
      <c r="G24" s="59">
        <f>'строевая подготовка'!H20</f>
        <v>11</v>
      </c>
      <c r="H24" s="62">
        <f>G24+E24</f>
        <v>28</v>
      </c>
      <c r="I24" s="56" t="s">
        <v>58</v>
      </c>
      <c r="J24" s="259">
        <v>45</v>
      </c>
    </row>
    <row r="25" spans="1:11" ht="25.9" customHeight="1" x14ac:dyDescent="0.3">
      <c r="A25" s="271">
        <v>18</v>
      </c>
      <c r="B25" s="276" t="s">
        <v>79</v>
      </c>
      <c r="C25" s="472">
        <v>433.18</v>
      </c>
      <c r="D25" s="410"/>
      <c r="E25" s="129">
        <v>18</v>
      </c>
      <c r="F25" s="95">
        <f>'строевая подготовка'!G18</f>
        <v>57</v>
      </c>
      <c r="G25" s="55">
        <f>'строевая подготовка'!H17</f>
        <v>10</v>
      </c>
      <c r="H25" s="61">
        <f>G25+E25</f>
        <v>28</v>
      </c>
      <c r="I25" s="47">
        <v>3</v>
      </c>
      <c r="J25" s="259">
        <v>44</v>
      </c>
    </row>
    <row r="26" spans="1:11" ht="25.9" customHeight="1" x14ac:dyDescent="0.35">
      <c r="A26" s="272">
        <v>19</v>
      </c>
      <c r="B26" s="276" t="s">
        <v>37</v>
      </c>
      <c r="C26" s="472">
        <v>436.52</v>
      </c>
      <c r="D26" s="410"/>
      <c r="E26" s="129">
        <v>19</v>
      </c>
      <c r="F26" s="94" t="e">
        <f>'строевая подготовка'!#REF!</f>
        <v>#REF!</v>
      </c>
      <c r="G26" s="59">
        <v>12</v>
      </c>
      <c r="H26" s="62">
        <f>G26+E26</f>
        <v>12</v>
      </c>
      <c r="I26" s="56" t="s">
        <v>58</v>
      </c>
      <c r="J26" s="259">
        <v>43</v>
      </c>
    </row>
    <row r="27" spans="1:11" ht="25.9" customHeight="1" x14ac:dyDescent="0.35">
      <c r="A27" s="273">
        <v>20</v>
      </c>
      <c r="B27" s="276" t="s">
        <v>151</v>
      </c>
      <c r="C27" s="472">
        <v>448.99</v>
      </c>
      <c r="D27" s="410"/>
      <c r="E27" s="129">
        <v>20</v>
      </c>
      <c r="F27" s="94">
        <f>'строевая подготовка'!G13</f>
        <v>68</v>
      </c>
      <c r="G27" s="59">
        <f>'строевая подготовка'!H12</f>
        <v>4</v>
      </c>
      <c r="H27" s="62">
        <f>G27+E27</f>
        <v>24</v>
      </c>
      <c r="I27" s="46">
        <v>13</v>
      </c>
      <c r="J27" s="259">
        <v>42</v>
      </c>
    </row>
    <row r="28" spans="1:11" ht="25.9" customHeight="1" x14ac:dyDescent="0.3">
      <c r="A28" s="271">
        <v>21</v>
      </c>
      <c r="B28" s="276" t="s">
        <v>40</v>
      </c>
      <c r="C28" s="472">
        <v>461.57</v>
      </c>
      <c r="D28" s="410"/>
      <c r="E28" s="129">
        <v>21</v>
      </c>
      <c r="F28" s="95"/>
      <c r="G28" s="55"/>
      <c r="H28" s="61"/>
      <c r="I28" s="47"/>
      <c r="J28" s="259">
        <v>41</v>
      </c>
      <c r="K28" s="13"/>
    </row>
    <row r="29" spans="1:11" ht="25.9" customHeight="1" x14ac:dyDescent="0.35">
      <c r="A29" s="273">
        <v>22</v>
      </c>
      <c r="B29" s="276" t="s">
        <v>84</v>
      </c>
      <c r="C29" s="472">
        <v>461.63</v>
      </c>
      <c r="D29" s="410"/>
      <c r="E29" s="129">
        <v>22</v>
      </c>
      <c r="F29" s="95"/>
      <c r="G29" s="55"/>
      <c r="H29" s="61"/>
      <c r="I29" s="47"/>
      <c r="J29" s="259">
        <v>40</v>
      </c>
    </row>
    <row r="30" spans="1:11" ht="25.9" customHeight="1" x14ac:dyDescent="0.35">
      <c r="A30" s="272">
        <v>23</v>
      </c>
      <c r="B30" s="276" t="s">
        <v>82</v>
      </c>
      <c r="C30" s="472">
        <v>469.96</v>
      </c>
      <c r="D30" s="410"/>
      <c r="E30" s="129">
        <v>23</v>
      </c>
      <c r="F30" s="94">
        <f>'строевая подготовка'!G19</f>
        <v>57</v>
      </c>
      <c r="G30" s="59">
        <f>'строевая подготовка'!H18</f>
        <v>11</v>
      </c>
      <c r="H30" s="62">
        <f>G30+E30</f>
        <v>34</v>
      </c>
      <c r="I30" s="56" t="s">
        <v>58</v>
      </c>
      <c r="J30" s="259">
        <v>39</v>
      </c>
    </row>
    <row r="31" spans="1:11" ht="25.9" customHeight="1" x14ac:dyDescent="0.35">
      <c r="A31" s="272">
        <v>24</v>
      </c>
      <c r="B31" s="275" t="s">
        <v>156</v>
      </c>
      <c r="C31" s="472">
        <v>506.82</v>
      </c>
      <c r="D31" s="410"/>
      <c r="E31" s="129">
        <v>24</v>
      </c>
      <c r="F31" s="95"/>
      <c r="G31" s="55"/>
      <c r="H31" s="61"/>
      <c r="I31" s="47"/>
      <c r="J31" s="259">
        <v>38</v>
      </c>
    </row>
    <row r="32" spans="1:11" ht="25.9" customHeight="1" x14ac:dyDescent="0.35">
      <c r="A32" s="273">
        <v>25</v>
      </c>
      <c r="B32" s="275" t="s">
        <v>155</v>
      </c>
      <c r="C32" s="472">
        <v>534.42999999999995</v>
      </c>
      <c r="D32" s="410"/>
      <c r="E32" s="129">
        <v>25</v>
      </c>
      <c r="F32" s="95"/>
      <c r="G32" s="55"/>
      <c r="H32" s="61"/>
      <c r="I32" s="47"/>
      <c r="J32" s="259">
        <v>37</v>
      </c>
      <c r="K32" s="13"/>
    </row>
    <row r="33" spans="1:11" ht="25.9" customHeight="1" x14ac:dyDescent="0.3">
      <c r="A33" s="271">
        <v>26</v>
      </c>
      <c r="B33" s="276" t="s">
        <v>43</v>
      </c>
      <c r="C33" s="472">
        <v>542.77</v>
      </c>
      <c r="D33" s="410"/>
      <c r="E33" s="129">
        <v>26</v>
      </c>
      <c r="F33" s="94">
        <f>'строевая подготовка'!G12</f>
        <v>69</v>
      </c>
      <c r="G33" s="59">
        <f>'строевая подготовка'!H11</f>
        <v>4</v>
      </c>
      <c r="H33" s="62">
        <f t="shared" ref="H33:H38" si="0">G33+E33</f>
        <v>30</v>
      </c>
      <c r="I33" s="46">
        <v>4</v>
      </c>
      <c r="J33" s="259">
        <v>36</v>
      </c>
      <c r="K33" s="13"/>
    </row>
    <row r="34" spans="1:11" ht="25.9" customHeight="1" x14ac:dyDescent="0.35">
      <c r="A34" s="272">
        <v>27</v>
      </c>
      <c r="B34" s="276" t="s">
        <v>20</v>
      </c>
      <c r="C34" s="472">
        <v>554.02</v>
      </c>
      <c r="D34" s="410"/>
      <c r="E34" s="129">
        <v>27</v>
      </c>
      <c r="F34" s="94">
        <f>'строевая подготовка'!G9</f>
        <v>77</v>
      </c>
      <c r="G34" s="59">
        <v>14</v>
      </c>
      <c r="H34" s="62">
        <f t="shared" si="0"/>
        <v>41</v>
      </c>
      <c r="I34" s="46">
        <v>12</v>
      </c>
      <c r="J34" s="259">
        <v>35</v>
      </c>
    </row>
    <row r="35" spans="1:11" ht="25.9" customHeight="1" x14ac:dyDescent="0.35">
      <c r="A35" s="273">
        <v>28</v>
      </c>
      <c r="B35" s="276" t="s">
        <v>430</v>
      </c>
      <c r="C35" s="475">
        <v>564.9</v>
      </c>
      <c r="D35" s="410"/>
      <c r="E35" s="129">
        <v>28</v>
      </c>
      <c r="F35" s="94"/>
      <c r="G35" s="59"/>
      <c r="H35" s="62"/>
      <c r="I35" s="46"/>
      <c r="J35" s="424">
        <v>34</v>
      </c>
    </row>
    <row r="36" spans="1:11" ht="25.9" customHeight="1" x14ac:dyDescent="0.3">
      <c r="A36" s="271">
        <v>29</v>
      </c>
      <c r="B36" s="276" t="s">
        <v>483</v>
      </c>
      <c r="C36" s="460">
        <v>569.55999999999995</v>
      </c>
      <c r="D36" s="410"/>
      <c r="E36" s="129">
        <v>29</v>
      </c>
      <c r="F36" s="94">
        <f>'строевая подготовка'!G25</f>
        <v>50</v>
      </c>
      <c r="G36" s="59">
        <v>14</v>
      </c>
      <c r="H36" s="62">
        <f t="shared" si="0"/>
        <v>43</v>
      </c>
      <c r="I36" s="56" t="s">
        <v>58</v>
      </c>
      <c r="J36" s="424">
        <v>33</v>
      </c>
    </row>
    <row r="37" spans="1:11" ht="25.9" customHeight="1" x14ac:dyDescent="0.35">
      <c r="A37" s="481">
        <v>30</v>
      </c>
      <c r="B37" s="276" t="s">
        <v>481</v>
      </c>
      <c r="C37" s="476">
        <v>598.73</v>
      </c>
      <c r="D37" s="464"/>
      <c r="E37" s="129">
        <v>30</v>
      </c>
      <c r="F37" s="465"/>
      <c r="G37" s="466"/>
      <c r="H37" s="467"/>
      <c r="I37" s="468"/>
      <c r="J37" s="424">
        <v>32</v>
      </c>
    </row>
    <row r="38" spans="1:11" ht="25.9" customHeight="1" thickBot="1" x14ac:dyDescent="0.35">
      <c r="A38" s="271">
        <v>31</v>
      </c>
      <c r="B38" s="276" t="s">
        <v>18</v>
      </c>
      <c r="C38" s="472">
        <v>664.24</v>
      </c>
      <c r="D38" s="411"/>
      <c r="E38" s="129">
        <v>31</v>
      </c>
      <c r="F38" s="261">
        <f>'строевая подготовка'!G15</f>
        <v>64</v>
      </c>
      <c r="G38" s="262">
        <v>22</v>
      </c>
      <c r="H38" s="263">
        <f t="shared" si="0"/>
        <v>53</v>
      </c>
      <c r="I38" s="264">
        <v>20</v>
      </c>
      <c r="J38" s="425">
        <v>31</v>
      </c>
    </row>
    <row r="39" spans="1:11" ht="25.9" customHeight="1" thickBot="1" x14ac:dyDescent="0.35">
      <c r="A39" s="271">
        <v>32</v>
      </c>
      <c r="B39" s="276" t="s">
        <v>39</v>
      </c>
      <c r="C39" s="472">
        <v>694.38</v>
      </c>
      <c r="D39" s="412"/>
      <c r="E39" s="129">
        <v>32</v>
      </c>
      <c r="F39" s="261">
        <f>'строевая подготовка'!G16</f>
        <v>63</v>
      </c>
      <c r="G39" s="262">
        <v>23</v>
      </c>
      <c r="H39" s="263">
        <f t="shared" ref="H39:H41" si="1">G39+E39</f>
        <v>55</v>
      </c>
      <c r="I39" s="264">
        <v>20</v>
      </c>
      <c r="J39" s="424">
        <v>30</v>
      </c>
    </row>
    <row r="40" spans="1:11" ht="25.9" customHeight="1" thickBot="1" x14ac:dyDescent="0.4">
      <c r="A40" s="481">
        <v>33</v>
      </c>
      <c r="B40" s="452" t="s">
        <v>482</v>
      </c>
      <c r="C40" s="472">
        <v>736.98</v>
      </c>
      <c r="D40" s="412"/>
      <c r="E40" s="129">
        <v>33</v>
      </c>
      <c r="F40" s="261">
        <f>'строевая подготовка'!G17</f>
        <v>61</v>
      </c>
      <c r="G40" s="262">
        <v>24</v>
      </c>
      <c r="H40" s="263">
        <f t="shared" si="1"/>
        <v>57</v>
      </c>
      <c r="I40" s="264">
        <v>20</v>
      </c>
      <c r="J40" s="459">
        <v>29</v>
      </c>
    </row>
    <row r="41" spans="1:11" ht="23.45" customHeight="1" thickBot="1" x14ac:dyDescent="0.4">
      <c r="A41" s="272">
        <v>34</v>
      </c>
      <c r="B41" s="276" t="s">
        <v>38</v>
      </c>
      <c r="C41" s="477">
        <v>794.1</v>
      </c>
      <c r="D41" s="411"/>
      <c r="E41" s="129">
        <v>34</v>
      </c>
      <c r="F41" s="261">
        <f>'строевая подготовка'!G19</f>
        <v>57</v>
      </c>
      <c r="G41" s="262">
        <v>26</v>
      </c>
      <c r="H41" s="263">
        <f t="shared" si="1"/>
        <v>60</v>
      </c>
      <c r="I41" s="264">
        <v>20</v>
      </c>
      <c r="J41" s="460">
        <v>28</v>
      </c>
    </row>
    <row r="42" spans="1:11" ht="27" customHeight="1" thickBot="1" x14ac:dyDescent="0.4">
      <c r="A42" s="482">
        <v>35</v>
      </c>
      <c r="B42" s="480" t="s">
        <v>166</v>
      </c>
      <c r="C42" s="478">
        <v>755.01</v>
      </c>
      <c r="D42" s="416"/>
      <c r="E42" s="413" t="s">
        <v>461</v>
      </c>
      <c r="F42" s="422"/>
      <c r="G42" s="416"/>
      <c r="H42" s="422"/>
      <c r="I42" s="416"/>
      <c r="J42" s="423"/>
    </row>
    <row r="43" spans="1:11" ht="25.9" customHeight="1" x14ac:dyDescent="0.35">
      <c r="A43" s="469"/>
      <c r="B43" s="6"/>
      <c r="C43" s="6"/>
      <c r="D43" s="12"/>
      <c r="E43" s="12"/>
      <c r="F43" s="25"/>
      <c r="G43" s="12"/>
      <c r="H43" s="25"/>
      <c r="I43" s="12"/>
      <c r="J43" s="25"/>
      <c r="K43" s="25"/>
    </row>
    <row r="44" spans="1:11" x14ac:dyDescent="0.3">
      <c r="A44" s="493" t="s">
        <v>469</v>
      </c>
      <c r="B44" s="494"/>
      <c r="C44" s="494"/>
      <c r="D44" s="494"/>
      <c r="E44" s="495" t="s">
        <v>497</v>
      </c>
      <c r="F44" s="495"/>
      <c r="G44" s="496"/>
      <c r="H44" s="495"/>
      <c r="I44" s="496"/>
      <c r="J44" s="495"/>
      <c r="K44" s="25"/>
    </row>
  </sheetData>
  <sortState ref="B9:C41">
    <sortCondition ref="C9:C41"/>
  </sortState>
  <mergeCells count="5">
    <mergeCell ref="B1:J1"/>
    <mergeCell ref="B4:J4"/>
    <mergeCell ref="J6:J7"/>
    <mergeCell ref="B6:B7"/>
    <mergeCell ref="A6:A7"/>
  </mergeCells>
  <conditionalFormatting sqref="E2:E3 E7 E45:E1048576 E42:E43 E5">
    <cfRule type="cellIs" dxfId="118" priority="1" operator="between">
      <formula>1</formula>
      <formula>3</formula>
    </cfRule>
  </conditionalFormatting>
  <printOptions horizontalCentered="1"/>
  <pageMargins left="0.59055118110236227" right="0.39370078740157483" top="0" bottom="0" header="0.51181102362204722" footer="0.39370078740157483"/>
  <pageSetup paperSize="9"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0"/>
  <sheetViews>
    <sheetView tabSelected="1" view="pageBreakPreview" zoomScale="90" zoomScaleNormal="100" zoomScaleSheetLayoutView="90" workbookViewId="0">
      <pane ySplit="5" topLeftCell="A6" activePane="bottomLeft" state="frozen"/>
      <selection pane="bottomLeft" activeCell="N10" sqref="N10"/>
    </sheetView>
  </sheetViews>
  <sheetFormatPr defaultColWidth="9.140625" defaultRowHeight="15.75" x14ac:dyDescent="0.2"/>
  <cols>
    <col min="1" max="1" width="8.140625" style="32" customWidth="1"/>
    <col min="2" max="2" width="4.5703125" style="32" hidden="1" customWidth="1"/>
    <col min="3" max="3" width="47.5703125" style="121" customWidth="1"/>
    <col min="4" max="4" width="34.42578125" style="32" customWidth="1"/>
    <col min="5" max="5" width="15.28515625" style="125" customWidth="1"/>
    <col min="6" max="6" width="13.7109375" style="125" customWidth="1"/>
    <col min="7" max="7" width="15.7109375" style="125" customWidth="1"/>
    <col min="8" max="8" width="9.140625" style="32" customWidth="1"/>
    <col min="9" max="9" width="9.140625" style="32"/>
    <col min="10" max="16384" width="9.140625" style="34"/>
  </cols>
  <sheetData>
    <row r="1" spans="1:14" ht="47.25" customHeight="1" x14ac:dyDescent="0.2">
      <c r="A1" s="643" t="s">
        <v>29</v>
      </c>
      <c r="B1" s="643"/>
      <c r="C1" s="643"/>
      <c r="D1" s="643"/>
      <c r="E1" s="643"/>
      <c r="F1" s="643"/>
      <c r="G1" s="643"/>
      <c r="H1" s="124"/>
      <c r="I1" s="124"/>
    </row>
    <row r="2" spans="1:14" x14ac:dyDescent="0.2">
      <c r="A2" s="645" t="s">
        <v>494</v>
      </c>
      <c r="B2" s="645"/>
      <c r="C2" s="645"/>
      <c r="D2" s="645"/>
      <c r="E2" s="645"/>
      <c r="F2" s="645"/>
      <c r="G2" s="645"/>
      <c r="H2" s="645"/>
    </row>
    <row r="3" spans="1:14" ht="35.25" customHeight="1" thickBot="1" x14ac:dyDescent="0.25">
      <c r="A3" s="644" t="s">
        <v>100</v>
      </c>
      <c r="B3" s="645"/>
      <c r="C3" s="645"/>
      <c r="D3" s="645"/>
      <c r="E3" s="645"/>
      <c r="F3" s="645"/>
      <c r="G3" s="645"/>
    </row>
    <row r="4" spans="1:14" ht="20.25" customHeight="1" x14ac:dyDescent="0.2">
      <c r="A4" s="635" t="s">
        <v>28</v>
      </c>
      <c r="B4" s="551"/>
      <c r="C4" s="637" t="s">
        <v>1</v>
      </c>
      <c r="D4" s="639" t="s">
        <v>146</v>
      </c>
      <c r="E4" s="641" t="s">
        <v>48</v>
      </c>
      <c r="F4" s="641"/>
      <c r="G4" s="641"/>
      <c r="H4" s="642"/>
    </row>
    <row r="5" spans="1:14" ht="41.25" customHeight="1" thickBot="1" x14ac:dyDescent="0.25">
      <c r="A5" s="636"/>
      <c r="B5" s="225"/>
      <c r="C5" s="638"/>
      <c r="D5" s="640"/>
      <c r="E5" s="140" t="s">
        <v>52</v>
      </c>
      <c r="F5" s="140" t="s">
        <v>53</v>
      </c>
      <c r="G5" s="140" t="s">
        <v>54</v>
      </c>
      <c r="H5" s="141" t="s">
        <v>2</v>
      </c>
    </row>
    <row r="6" spans="1:14" ht="18" x14ac:dyDescent="0.2">
      <c r="A6" s="226">
        <v>1</v>
      </c>
      <c r="B6" s="227"/>
      <c r="C6" s="563" t="s">
        <v>185</v>
      </c>
      <c r="D6" s="564" t="s">
        <v>103</v>
      </c>
      <c r="E6" s="565">
        <v>25.07</v>
      </c>
      <c r="F6" s="565"/>
      <c r="G6" s="565">
        <v>25.07</v>
      </c>
      <c r="H6" s="226">
        <v>1</v>
      </c>
    </row>
    <row r="7" spans="1:14" ht="19.5" customHeight="1" x14ac:dyDescent="0.2">
      <c r="A7" s="228">
        <f>A6+1</f>
        <v>2</v>
      </c>
      <c r="B7" s="223"/>
      <c r="C7" s="485" t="s">
        <v>192</v>
      </c>
      <c r="D7" s="488" t="s">
        <v>103</v>
      </c>
      <c r="E7" s="441">
        <v>25.12</v>
      </c>
      <c r="F7" s="441"/>
      <c r="G7" s="441">
        <v>25.12</v>
      </c>
      <c r="H7" s="228">
        <v>2</v>
      </c>
    </row>
    <row r="8" spans="1:14" ht="19.5" customHeight="1" x14ac:dyDescent="0.2">
      <c r="A8" s="228">
        <f t="shared" ref="A8:A71" si="0">A7+1</f>
        <v>3</v>
      </c>
      <c r="B8" s="223"/>
      <c r="C8" s="485" t="s">
        <v>186</v>
      </c>
      <c r="D8" s="488" t="s">
        <v>103</v>
      </c>
      <c r="E8" s="441">
        <v>27</v>
      </c>
      <c r="F8" s="441"/>
      <c r="G8" s="441">
        <v>27</v>
      </c>
      <c r="H8" s="228">
        <f t="shared" ref="H8:H55" si="1">H7+1</f>
        <v>3</v>
      </c>
    </row>
    <row r="9" spans="1:14" ht="18" x14ac:dyDescent="0.2">
      <c r="A9" s="221">
        <f t="shared" si="0"/>
        <v>4</v>
      </c>
      <c r="B9" s="222"/>
      <c r="C9" s="202" t="s">
        <v>314</v>
      </c>
      <c r="D9" s="487" t="s">
        <v>113</v>
      </c>
      <c r="E9" s="438">
        <v>28</v>
      </c>
      <c r="F9" s="438"/>
      <c r="G9" s="438">
        <v>28</v>
      </c>
      <c r="H9" s="221">
        <f t="shared" si="1"/>
        <v>4</v>
      </c>
    </row>
    <row r="10" spans="1:14" ht="31.15" customHeight="1" x14ac:dyDescent="0.2">
      <c r="A10" s="221">
        <f t="shared" si="0"/>
        <v>5</v>
      </c>
      <c r="B10" s="222"/>
      <c r="C10" s="205" t="s">
        <v>343</v>
      </c>
      <c r="D10" s="487" t="s">
        <v>458</v>
      </c>
      <c r="E10" s="438">
        <v>28.01</v>
      </c>
      <c r="F10" s="438"/>
      <c r="G10" s="438">
        <v>28.01</v>
      </c>
      <c r="H10" s="221">
        <f t="shared" si="1"/>
        <v>5</v>
      </c>
    </row>
    <row r="11" spans="1:14" ht="18" x14ac:dyDescent="0.25">
      <c r="A11" s="221">
        <f t="shared" si="0"/>
        <v>6</v>
      </c>
      <c r="B11" s="222"/>
      <c r="C11" s="201" t="s">
        <v>275</v>
      </c>
      <c r="D11" s="486" t="s">
        <v>272</v>
      </c>
      <c r="E11" s="438">
        <v>28.08</v>
      </c>
      <c r="F11" s="438"/>
      <c r="G11" s="438">
        <v>28.08</v>
      </c>
      <c r="H11" s="221">
        <f t="shared" si="1"/>
        <v>6</v>
      </c>
    </row>
    <row r="12" spans="1:14" s="32" customFormat="1" ht="20.45" customHeight="1" x14ac:dyDescent="0.2">
      <c r="A12" s="221">
        <f t="shared" si="0"/>
        <v>7</v>
      </c>
      <c r="B12" s="222"/>
      <c r="C12" s="199" t="s">
        <v>191</v>
      </c>
      <c r="D12" s="487" t="s">
        <v>103</v>
      </c>
      <c r="E12" s="438">
        <v>28.36</v>
      </c>
      <c r="F12" s="438"/>
      <c r="G12" s="438">
        <v>28.36</v>
      </c>
      <c r="H12" s="221">
        <f t="shared" si="1"/>
        <v>7</v>
      </c>
      <c r="J12" s="34"/>
      <c r="K12" s="34"/>
      <c r="L12" s="34"/>
      <c r="M12" s="34"/>
      <c r="N12" s="34"/>
    </row>
    <row r="13" spans="1:14" s="32" customFormat="1" ht="19.149999999999999" customHeight="1" x14ac:dyDescent="0.2">
      <c r="A13" s="221">
        <f t="shared" si="0"/>
        <v>8</v>
      </c>
      <c r="B13" s="222"/>
      <c r="C13" s="199" t="s">
        <v>390</v>
      </c>
      <c r="D13" s="487" t="s">
        <v>149</v>
      </c>
      <c r="E13" s="438">
        <v>28.72</v>
      </c>
      <c r="F13" s="438"/>
      <c r="G13" s="438">
        <v>28.72</v>
      </c>
      <c r="H13" s="221">
        <f t="shared" si="1"/>
        <v>8</v>
      </c>
      <c r="J13" s="34"/>
      <c r="K13" s="34"/>
      <c r="L13" s="34"/>
      <c r="M13" s="34"/>
      <c r="N13" s="34"/>
    </row>
    <row r="14" spans="1:14" s="32" customFormat="1" ht="18" x14ac:dyDescent="0.2">
      <c r="A14" s="221">
        <f t="shared" si="0"/>
        <v>9</v>
      </c>
      <c r="B14" s="222"/>
      <c r="C14" s="199" t="s">
        <v>189</v>
      </c>
      <c r="D14" s="487" t="s">
        <v>103</v>
      </c>
      <c r="E14" s="438">
        <v>29.18</v>
      </c>
      <c r="F14" s="438"/>
      <c r="G14" s="438">
        <v>29.18</v>
      </c>
      <c r="H14" s="221">
        <f t="shared" si="1"/>
        <v>9</v>
      </c>
      <c r="J14" s="34"/>
      <c r="K14" s="34"/>
      <c r="L14" s="34"/>
      <c r="M14" s="34"/>
      <c r="N14" s="34"/>
    </row>
    <row r="15" spans="1:14" s="32" customFormat="1" ht="18" x14ac:dyDescent="0.2">
      <c r="A15" s="221">
        <f t="shared" si="0"/>
        <v>10</v>
      </c>
      <c r="B15" s="222"/>
      <c r="C15" s="198" t="s">
        <v>465</v>
      </c>
      <c r="D15" s="487" t="s">
        <v>113</v>
      </c>
      <c r="E15" s="438">
        <v>29.22</v>
      </c>
      <c r="F15" s="438"/>
      <c r="G15" s="438">
        <v>29.22</v>
      </c>
      <c r="H15" s="221">
        <f t="shared" si="1"/>
        <v>10</v>
      </c>
      <c r="J15" s="34"/>
      <c r="K15" s="34"/>
      <c r="L15" s="34"/>
      <c r="M15" s="34"/>
      <c r="N15" s="34"/>
    </row>
    <row r="16" spans="1:14" s="32" customFormat="1" ht="18" x14ac:dyDescent="0.2">
      <c r="A16" s="221">
        <f t="shared" si="0"/>
        <v>11</v>
      </c>
      <c r="B16" s="222"/>
      <c r="C16" s="198" t="s">
        <v>175</v>
      </c>
      <c r="D16" s="486" t="s">
        <v>168</v>
      </c>
      <c r="E16" s="438">
        <v>29.74</v>
      </c>
      <c r="F16" s="438"/>
      <c r="G16" s="438">
        <v>29.74</v>
      </c>
      <c r="H16" s="221">
        <f t="shared" si="1"/>
        <v>11</v>
      </c>
      <c r="J16" s="34"/>
      <c r="K16" s="34"/>
      <c r="L16" s="34"/>
      <c r="M16" s="34"/>
      <c r="N16" s="34"/>
    </row>
    <row r="17" spans="1:14" s="32" customFormat="1" ht="18" x14ac:dyDescent="0.2">
      <c r="A17" s="221">
        <f t="shared" si="0"/>
        <v>12</v>
      </c>
      <c r="B17" s="222"/>
      <c r="C17" s="198" t="s">
        <v>463</v>
      </c>
      <c r="D17" s="487" t="s">
        <v>113</v>
      </c>
      <c r="E17" s="438">
        <v>30.2</v>
      </c>
      <c r="F17" s="438"/>
      <c r="G17" s="438">
        <v>30.2</v>
      </c>
      <c r="H17" s="221">
        <f t="shared" si="1"/>
        <v>12</v>
      </c>
      <c r="J17" s="34"/>
      <c r="K17" s="34"/>
      <c r="L17" s="34"/>
      <c r="M17" s="34"/>
      <c r="N17" s="34"/>
    </row>
    <row r="18" spans="1:14" s="32" customFormat="1" ht="18" x14ac:dyDescent="0.2">
      <c r="A18" s="221">
        <f t="shared" si="0"/>
        <v>13</v>
      </c>
      <c r="B18" s="222"/>
      <c r="C18" s="206" t="s">
        <v>216</v>
      </c>
      <c r="D18" s="461" t="s">
        <v>107</v>
      </c>
      <c r="E18" s="438">
        <v>30.31</v>
      </c>
      <c r="F18" s="438"/>
      <c r="G18" s="438">
        <v>30.31</v>
      </c>
      <c r="H18" s="221">
        <f t="shared" si="1"/>
        <v>13</v>
      </c>
      <c r="J18" s="34"/>
      <c r="K18" s="34"/>
      <c r="L18" s="34"/>
      <c r="M18" s="34"/>
      <c r="N18" s="34"/>
    </row>
    <row r="19" spans="1:14" s="32" customFormat="1" ht="18" x14ac:dyDescent="0.2">
      <c r="A19" s="221">
        <f t="shared" si="0"/>
        <v>14</v>
      </c>
      <c r="B19" s="222"/>
      <c r="C19" s="199" t="s">
        <v>190</v>
      </c>
      <c r="D19" s="487" t="s">
        <v>103</v>
      </c>
      <c r="E19" s="438">
        <v>31</v>
      </c>
      <c r="F19" s="438"/>
      <c r="G19" s="438">
        <v>31</v>
      </c>
      <c r="H19" s="221">
        <f t="shared" si="1"/>
        <v>14</v>
      </c>
      <c r="J19" s="34"/>
      <c r="K19" s="34"/>
      <c r="L19" s="34"/>
      <c r="M19" s="34"/>
      <c r="N19" s="34"/>
    </row>
    <row r="20" spans="1:14" s="32" customFormat="1" ht="18" x14ac:dyDescent="0.2">
      <c r="A20" s="221">
        <f t="shared" si="0"/>
        <v>15</v>
      </c>
      <c r="B20" s="222"/>
      <c r="C20" s="198" t="s">
        <v>307</v>
      </c>
      <c r="D20" s="487" t="s">
        <v>113</v>
      </c>
      <c r="E20" s="438">
        <v>28.18</v>
      </c>
      <c r="F20" s="438">
        <v>3</v>
      </c>
      <c r="G20" s="438">
        <v>31.18</v>
      </c>
      <c r="H20" s="221">
        <f t="shared" si="1"/>
        <v>15</v>
      </c>
      <c r="J20" s="34"/>
      <c r="K20" s="34"/>
      <c r="L20" s="34"/>
      <c r="M20" s="34"/>
      <c r="N20" s="34"/>
    </row>
    <row r="21" spans="1:14" s="32" customFormat="1" ht="18" x14ac:dyDescent="0.2">
      <c r="A21" s="221">
        <f t="shared" si="0"/>
        <v>16</v>
      </c>
      <c r="B21" s="222"/>
      <c r="C21" s="199" t="s">
        <v>412</v>
      </c>
      <c r="D21" s="487" t="s">
        <v>114</v>
      </c>
      <c r="E21" s="438">
        <v>31.57</v>
      </c>
      <c r="F21" s="438"/>
      <c r="G21" s="438">
        <v>31.57</v>
      </c>
      <c r="H21" s="221">
        <f t="shared" si="1"/>
        <v>16</v>
      </c>
      <c r="J21" s="34"/>
      <c r="K21" s="34"/>
      <c r="L21" s="34"/>
      <c r="M21" s="34"/>
      <c r="N21" s="34"/>
    </row>
    <row r="22" spans="1:14" s="32" customFormat="1" ht="28.5" x14ac:dyDescent="0.2">
      <c r="A22" s="221">
        <f t="shared" si="0"/>
        <v>17</v>
      </c>
      <c r="B22" s="222"/>
      <c r="C22" s="205" t="s">
        <v>344</v>
      </c>
      <c r="D22" s="487" t="s">
        <v>458</v>
      </c>
      <c r="E22" s="438">
        <v>32.06</v>
      </c>
      <c r="F22" s="438"/>
      <c r="G22" s="438">
        <v>32.06</v>
      </c>
      <c r="H22" s="221">
        <f t="shared" si="1"/>
        <v>17</v>
      </c>
      <c r="J22" s="34"/>
      <c r="K22" s="34"/>
      <c r="L22" s="34"/>
      <c r="M22" s="34"/>
      <c r="N22" s="34"/>
    </row>
    <row r="23" spans="1:14" s="32" customFormat="1" ht="18" x14ac:dyDescent="0.2">
      <c r="A23" s="221">
        <f t="shared" si="0"/>
        <v>18</v>
      </c>
      <c r="B23" s="222"/>
      <c r="C23" s="202" t="s">
        <v>313</v>
      </c>
      <c r="D23" s="487" t="s">
        <v>113</v>
      </c>
      <c r="E23" s="438">
        <v>32.659999999999997</v>
      </c>
      <c r="F23" s="438"/>
      <c r="G23" s="438">
        <v>32.659999999999997</v>
      </c>
      <c r="H23" s="221">
        <f t="shared" si="1"/>
        <v>18</v>
      </c>
      <c r="J23" s="34"/>
      <c r="K23" s="34"/>
      <c r="L23" s="34"/>
      <c r="M23" s="34"/>
      <c r="N23" s="34"/>
    </row>
    <row r="24" spans="1:14" s="32" customFormat="1" ht="28.5" x14ac:dyDescent="0.2">
      <c r="A24" s="221">
        <f t="shared" si="0"/>
        <v>19</v>
      </c>
      <c r="B24" s="222"/>
      <c r="C24" s="205" t="s">
        <v>341</v>
      </c>
      <c r="D24" s="487" t="s">
        <v>458</v>
      </c>
      <c r="E24" s="438">
        <v>28</v>
      </c>
      <c r="F24" s="438">
        <v>5</v>
      </c>
      <c r="G24" s="438">
        <v>33</v>
      </c>
      <c r="H24" s="221">
        <f t="shared" si="1"/>
        <v>19</v>
      </c>
      <c r="J24" s="34"/>
      <c r="K24" s="34"/>
      <c r="L24" s="34"/>
      <c r="M24" s="34"/>
      <c r="N24" s="34"/>
    </row>
    <row r="25" spans="1:14" s="32" customFormat="1" ht="18" x14ac:dyDescent="0.25">
      <c r="A25" s="221">
        <f t="shared" si="0"/>
        <v>20</v>
      </c>
      <c r="B25" s="222"/>
      <c r="C25" s="201" t="s">
        <v>279</v>
      </c>
      <c r="D25" s="486" t="s">
        <v>272</v>
      </c>
      <c r="E25" s="438">
        <v>33.700000000000003</v>
      </c>
      <c r="F25" s="438"/>
      <c r="G25" s="438">
        <v>33.700000000000003</v>
      </c>
      <c r="H25" s="221">
        <f t="shared" si="1"/>
        <v>20</v>
      </c>
      <c r="J25" s="34"/>
      <c r="K25" s="34"/>
      <c r="L25" s="34"/>
      <c r="M25" s="34"/>
      <c r="N25" s="34"/>
    </row>
    <row r="26" spans="1:14" s="32" customFormat="1" ht="18" x14ac:dyDescent="0.2">
      <c r="A26" s="221">
        <f t="shared" si="0"/>
        <v>21</v>
      </c>
      <c r="B26" s="222"/>
      <c r="C26" s="202" t="s">
        <v>200</v>
      </c>
      <c r="D26" s="461" t="s">
        <v>105</v>
      </c>
      <c r="E26" s="438">
        <v>34.299999999999997</v>
      </c>
      <c r="F26" s="438"/>
      <c r="G26" s="438">
        <v>34.299999999999997</v>
      </c>
      <c r="H26" s="221">
        <f t="shared" si="1"/>
        <v>21</v>
      </c>
      <c r="J26" s="34"/>
      <c r="K26" s="34"/>
      <c r="L26" s="34"/>
      <c r="M26" s="34"/>
      <c r="N26" s="34"/>
    </row>
    <row r="27" spans="1:14" s="32" customFormat="1" ht="18" x14ac:dyDescent="0.2">
      <c r="A27" s="221">
        <f t="shared" si="0"/>
        <v>22</v>
      </c>
      <c r="B27" s="222"/>
      <c r="C27" s="306" t="s">
        <v>214</v>
      </c>
      <c r="D27" s="489" t="s">
        <v>106</v>
      </c>
      <c r="E27" s="438">
        <v>34.82</v>
      </c>
      <c r="F27" s="438"/>
      <c r="G27" s="438">
        <v>34.82</v>
      </c>
      <c r="H27" s="221">
        <f t="shared" si="1"/>
        <v>22</v>
      </c>
      <c r="J27" s="34"/>
      <c r="K27" s="34"/>
      <c r="L27" s="34"/>
      <c r="M27" s="34"/>
      <c r="N27" s="34"/>
    </row>
    <row r="28" spans="1:14" s="32" customFormat="1" ht="18" x14ac:dyDescent="0.2">
      <c r="A28" s="221">
        <f t="shared" si="0"/>
        <v>23</v>
      </c>
      <c r="B28" s="222"/>
      <c r="C28" s="198" t="s">
        <v>203</v>
      </c>
      <c r="D28" s="461" t="s">
        <v>105</v>
      </c>
      <c r="E28" s="438">
        <v>35.869999999999997</v>
      </c>
      <c r="F28" s="438"/>
      <c r="G28" s="438">
        <v>35.869999999999997</v>
      </c>
      <c r="H28" s="221">
        <f t="shared" si="1"/>
        <v>23</v>
      </c>
      <c r="J28" s="34"/>
      <c r="K28" s="34"/>
      <c r="L28" s="34"/>
      <c r="M28" s="34"/>
      <c r="N28" s="34"/>
    </row>
    <row r="29" spans="1:14" s="32" customFormat="1" ht="18" x14ac:dyDescent="0.2">
      <c r="A29" s="221">
        <f t="shared" si="0"/>
        <v>24</v>
      </c>
      <c r="B29" s="222"/>
      <c r="C29" s="202" t="s">
        <v>207</v>
      </c>
      <c r="D29" s="461" t="s">
        <v>105</v>
      </c>
      <c r="E29" s="438">
        <v>30.44</v>
      </c>
      <c r="F29" s="438">
        <v>6</v>
      </c>
      <c r="G29" s="438">
        <v>36.44</v>
      </c>
      <c r="H29" s="221">
        <f t="shared" si="1"/>
        <v>24</v>
      </c>
      <c r="J29" s="34"/>
      <c r="K29" s="34"/>
      <c r="L29" s="34"/>
      <c r="M29" s="34"/>
      <c r="N29" s="34"/>
    </row>
    <row r="30" spans="1:14" s="32" customFormat="1" ht="18" x14ac:dyDescent="0.2">
      <c r="A30" s="221">
        <f t="shared" si="0"/>
        <v>25</v>
      </c>
      <c r="B30" s="222"/>
      <c r="C30" s="199" t="s">
        <v>187</v>
      </c>
      <c r="D30" s="487" t="s">
        <v>103</v>
      </c>
      <c r="E30" s="438">
        <v>37.130000000000003</v>
      </c>
      <c r="F30" s="438"/>
      <c r="G30" s="438">
        <v>37.130000000000003</v>
      </c>
      <c r="H30" s="221">
        <f t="shared" si="1"/>
        <v>25</v>
      </c>
      <c r="J30" s="34"/>
      <c r="K30" s="34"/>
      <c r="L30" s="34"/>
      <c r="M30" s="34"/>
      <c r="N30" s="34"/>
    </row>
    <row r="31" spans="1:14" s="32" customFormat="1" ht="18" x14ac:dyDescent="0.2">
      <c r="A31" s="221">
        <f t="shared" si="0"/>
        <v>26</v>
      </c>
      <c r="B31" s="222"/>
      <c r="C31" s="202" t="s">
        <v>360</v>
      </c>
      <c r="D31" s="489" t="s">
        <v>356</v>
      </c>
      <c r="E31" s="438">
        <v>35.31</v>
      </c>
      <c r="F31" s="438">
        <v>3</v>
      </c>
      <c r="G31" s="438">
        <v>38.31</v>
      </c>
      <c r="H31" s="221">
        <f t="shared" si="1"/>
        <v>26</v>
      </c>
      <c r="J31" s="34"/>
      <c r="K31" s="34"/>
      <c r="L31" s="34"/>
      <c r="M31" s="34"/>
      <c r="N31" s="34"/>
    </row>
    <row r="32" spans="1:14" s="32" customFormat="1" ht="18" x14ac:dyDescent="0.2">
      <c r="A32" s="221">
        <f t="shared" si="0"/>
        <v>27</v>
      </c>
      <c r="B32" s="222"/>
      <c r="C32" s="199" t="s">
        <v>434</v>
      </c>
      <c r="D32" s="487" t="s">
        <v>459</v>
      </c>
      <c r="E32" s="438">
        <v>39.1</v>
      </c>
      <c r="F32" s="438"/>
      <c r="G32" s="438">
        <v>39.1</v>
      </c>
      <c r="H32" s="221">
        <f t="shared" ref="H32:H40" si="2">H31+1</f>
        <v>27</v>
      </c>
      <c r="J32" s="34"/>
      <c r="K32" s="34"/>
      <c r="L32" s="34"/>
      <c r="M32" s="34"/>
      <c r="N32" s="34"/>
    </row>
    <row r="33" spans="1:14" s="32" customFormat="1" ht="18" x14ac:dyDescent="0.2">
      <c r="A33" s="221">
        <f t="shared" si="0"/>
        <v>28</v>
      </c>
      <c r="B33" s="222"/>
      <c r="C33" s="198" t="s">
        <v>205</v>
      </c>
      <c r="D33" s="461" t="s">
        <v>105</v>
      </c>
      <c r="E33" s="438">
        <v>39.17</v>
      </c>
      <c r="F33" s="438"/>
      <c r="G33" s="438">
        <v>39.17</v>
      </c>
      <c r="H33" s="221">
        <f t="shared" si="2"/>
        <v>28</v>
      </c>
      <c r="J33" s="34"/>
      <c r="K33" s="34"/>
      <c r="L33" s="34"/>
      <c r="M33" s="34"/>
      <c r="N33" s="34"/>
    </row>
    <row r="34" spans="1:14" s="32" customFormat="1" ht="18" x14ac:dyDescent="0.2">
      <c r="A34" s="221">
        <f t="shared" si="0"/>
        <v>29</v>
      </c>
      <c r="B34" s="222"/>
      <c r="C34" s="202" t="s">
        <v>362</v>
      </c>
      <c r="D34" s="489" t="s">
        <v>356</v>
      </c>
      <c r="E34" s="438">
        <v>36.19</v>
      </c>
      <c r="F34" s="438">
        <v>3</v>
      </c>
      <c r="G34" s="438">
        <v>39.19</v>
      </c>
      <c r="H34" s="221">
        <f t="shared" si="2"/>
        <v>29</v>
      </c>
      <c r="J34" s="34"/>
      <c r="K34" s="34"/>
      <c r="L34" s="34"/>
      <c r="M34" s="34"/>
      <c r="N34" s="34"/>
    </row>
    <row r="35" spans="1:14" s="32" customFormat="1" ht="18" x14ac:dyDescent="0.2">
      <c r="A35" s="221">
        <f t="shared" si="0"/>
        <v>30</v>
      </c>
      <c r="B35" s="222"/>
      <c r="C35" s="206" t="s">
        <v>217</v>
      </c>
      <c r="D35" s="461" t="s">
        <v>107</v>
      </c>
      <c r="E35" s="438">
        <v>39.71</v>
      </c>
      <c r="F35" s="438"/>
      <c r="G35" s="438">
        <v>39.71</v>
      </c>
      <c r="H35" s="221">
        <f t="shared" si="2"/>
        <v>30</v>
      </c>
      <c r="J35" s="34"/>
      <c r="K35" s="34"/>
      <c r="L35" s="34"/>
      <c r="M35" s="34"/>
      <c r="N35" s="34"/>
    </row>
    <row r="36" spans="1:14" s="32" customFormat="1" ht="18" x14ac:dyDescent="0.25">
      <c r="A36" s="221">
        <f t="shared" si="0"/>
        <v>31</v>
      </c>
      <c r="B36" s="222"/>
      <c r="C36" s="201" t="s">
        <v>276</v>
      </c>
      <c r="D36" s="486" t="s">
        <v>272</v>
      </c>
      <c r="E36" s="438">
        <v>39.869999999999997</v>
      </c>
      <c r="F36" s="438"/>
      <c r="G36" s="438">
        <v>39.869999999999997</v>
      </c>
      <c r="H36" s="221">
        <f t="shared" si="2"/>
        <v>31</v>
      </c>
      <c r="J36" s="34"/>
      <c r="K36" s="34"/>
      <c r="L36" s="34"/>
      <c r="M36" s="34"/>
      <c r="N36" s="34"/>
    </row>
    <row r="37" spans="1:14" s="32" customFormat="1" ht="18" x14ac:dyDescent="0.2">
      <c r="A37" s="221">
        <f t="shared" si="0"/>
        <v>32</v>
      </c>
      <c r="B37" s="222"/>
      <c r="C37" s="199" t="s">
        <v>431</v>
      </c>
      <c r="D37" s="487" t="s">
        <v>459</v>
      </c>
      <c r="E37" s="438">
        <v>40.049999999999997</v>
      </c>
      <c r="F37" s="438"/>
      <c r="G37" s="438">
        <v>40.049999999999997</v>
      </c>
      <c r="H37" s="221">
        <f t="shared" si="2"/>
        <v>32</v>
      </c>
      <c r="J37" s="34"/>
      <c r="K37" s="34"/>
      <c r="L37" s="34"/>
      <c r="M37" s="34"/>
      <c r="N37" s="34"/>
    </row>
    <row r="38" spans="1:14" s="32" customFormat="1" ht="18" x14ac:dyDescent="0.2">
      <c r="A38" s="221">
        <f t="shared" si="0"/>
        <v>33</v>
      </c>
      <c r="B38" s="222"/>
      <c r="C38" s="199" t="s">
        <v>438</v>
      </c>
      <c r="D38" s="487" t="s">
        <v>459</v>
      </c>
      <c r="E38" s="438">
        <v>40.159999999999997</v>
      </c>
      <c r="F38" s="438"/>
      <c r="G38" s="438">
        <v>40.159999999999997</v>
      </c>
      <c r="H38" s="221">
        <f t="shared" si="2"/>
        <v>33</v>
      </c>
      <c r="J38" s="34"/>
      <c r="K38" s="34"/>
      <c r="L38" s="34"/>
      <c r="M38" s="34"/>
      <c r="N38" s="34"/>
    </row>
    <row r="39" spans="1:14" s="32" customFormat="1" ht="18" x14ac:dyDescent="0.25">
      <c r="A39" s="221">
        <f t="shared" si="0"/>
        <v>34</v>
      </c>
      <c r="B39" s="222"/>
      <c r="C39" s="201" t="s">
        <v>280</v>
      </c>
      <c r="D39" s="486" t="s">
        <v>272</v>
      </c>
      <c r="E39" s="438">
        <v>40.31</v>
      </c>
      <c r="F39" s="438"/>
      <c r="G39" s="438">
        <v>40.31</v>
      </c>
      <c r="H39" s="221">
        <f t="shared" si="2"/>
        <v>34</v>
      </c>
      <c r="J39" s="34"/>
      <c r="K39" s="34"/>
      <c r="L39" s="34"/>
      <c r="M39" s="34"/>
      <c r="N39" s="34"/>
    </row>
    <row r="40" spans="1:14" s="32" customFormat="1" ht="18" x14ac:dyDescent="0.25">
      <c r="A40" s="221">
        <f t="shared" si="0"/>
        <v>35</v>
      </c>
      <c r="B40" s="222"/>
      <c r="C40" s="201" t="s">
        <v>299</v>
      </c>
      <c r="D40" s="486" t="s">
        <v>298</v>
      </c>
      <c r="E40" s="438">
        <v>40.840000000000003</v>
      </c>
      <c r="F40" s="438"/>
      <c r="G40" s="438">
        <v>40.840000000000003</v>
      </c>
      <c r="H40" s="221">
        <f t="shared" si="2"/>
        <v>35</v>
      </c>
      <c r="J40" s="34"/>
      <c r="K40" s="34"/>
      <c r="L40" s="34"/>
      <c r="M40" s="34"/>
      <c r="N40" s="34"/>
    </row>
    <row r="41" spans="1:14" s="32" customFormat="1" ht="18" x14ac:dyDescent="0.2">
      <c r="A41" s="221">
        <f t="shared" si="0"/>
        <v>36</v>
      </c>
      <c r="B41" s="222"/>
      <c r="C41" s="199" t="s">
        <v>256</v>
      </c>
      <c r="D41" s="487" t="s">
        <v>249</v>
      </c>
      <c r="E41" s="438">
        <v>40.96</v>
      </c>
      <c r="F41" s="438"/>
      <c r="G41" s="438">
        <v>40.96</v>
      </c>
      <c r="H41" s="221">
        <f t="shared" si="1"/>
        <v>36</v>
      </c>
      <c r="J41" s="34"/>
      <c r="K41" s="34"/>
      <c r="L41" s="34"/>
      <c r="M41" s="34"/>
      <c r="N41" s="34"/>
    </row>
    <row r="42" spans="1:14" s="32" customFormat="1" ht="18" x14ac:dyDescent="0.2">
      <c r="A42" s="221">
        <f t="shared" si="0"/>
        <v>37</v>
      </c>
      <c r="B42" s="222"/>
      <c r="C42" s="202" t="s">
        <v>297</v>
      </c>
      <c r="D42" s="489" t="s">
        <v>112</v>
      </c>
      <c r="E42" s="438">
        <v>38.130000000000003</v>
      </c>
      <c r="F42" s="438">
        <v>3</v>
      </c>
      <c r="G42" s="438">
        <v>41.13</v>
      </c>
      <c r="H42" s="221">
        <f t="shared" si="1"/>
        <v>37</v>
      </c>
      <c r="J42" s="34"/>
      <c r="K42" s="34"/>
      <c r="L42" s="34"/>
      <c r="M42" s="34"/>
      <c r="N42" s="34"/>
    </row>
    <row r="43" spans="1:14" s="32" customFormat="1" ht="18" x14ac:dyDescent="0.2">
      <c r="A43" s="221">
        <f t="shared" si="0"/>
        <v>38</v>
      </c>
      <c r="B43" s="222"/>
      <c r="C43" s="204" t="s">
        <v>188</v>
      </c>
      <c r="D43" s="487" t="s">
        <v>103</v>
      </c>
      <c r="E43" s="438">
        <v>41.56</v>
      </c>
      <c r="F43" s="438"/>
      <c r="G43" s="438">
        <v>41.56</v>
      </c>
      <c r="H43" s="221">
        <f t="shared" si="1"/>
        <v>38</v>
      </c>
      <c r="J43" s="34"/>
      <c r="K43" s="34"/>
      <c r="L43" s="34"/>
      <c r="M43" s="34"/>
      <c r="N43" s="34"/>
    </row>
    <row r="44" spans="1:14" s="32" customFormat="1" ht="18" x14ac:dyDescent="0.2">
      <c r="A44" s="221">
        <f t="shared" si="0"/>
        <v>39</v>
      </c>
      <c r="B44" s="222"/>
      <c r="C44" s="198" t="s">
        <v>201</v>
      </c>
      <c r="D44" s="461" t="s">
        <v>105</v>
      </c>
      <c r="E44" s="438">
        <v>41.65</v>
      </c>
      <c r="F44" s="438"/>
      <c r="G44" s="438">
        <v>41.65</v>
      </c>
      <c r="H44" s="221">
        <f t="shared" si="1"/>
        <v>39</v>
      </c>
      <c r="J44" s="34"/>
      <c r="K44" s="34"/>
      <c r="L44" s="34"/>
      <c r="M44" s="34"/>
      <c r="N44" s="34"/>
    </row>
    <row r="45" spans="1:14" s="32" customFormat="1" ht="18" x14ac:dyDescent="0.2">
      <c r="A45" s="221">
        <f t="shared" si="0"/>
        <v>40</v>
      </c>
      <c r="B45" s="222"/>
      <c r="C45" s="206" t="s">
        <v>223</v>
      </c>
      <c r="D45" s="461" t="s">
        <v>107</v>
      </c>
      <c r="E45" s="438">
        <v>39.06</v>
      </c>
      <c r="F45" s="438">
        <v>3</v>
      </c>
      <c r="G45" s="438">
        <v>42.06</v>
      </c>
      <c r="H45" s="221">
        <f t="shared" si="1"/>
        <v>40</v>
      </c>
      <c r="J45" s="34"/>
      <c r="K45" s="34"/>
      <c r="L45" s="34"/>
      <c r="M45" s="34"/>
      <c r="N45" s="34"/>
    </row>
    <row r="46" spans="1:14" s="32" customFormat="1" ht="18" x14ac:dyDescent="0.2">
      <c r="A46" s="221">
        <f t="shared" si="0"/>
        <v>41</v>
      </c>
      <c r="B46" s="222"/>
      <c r="C46" s="199" t="s">
        <v>180</v>
      </c>
      <c r="D46" s="487" t="s">
        <v>102</v>
      </c>
      <c r="E46" s="438">
        <v>39.53</v>
      </c>
      <c r="F46" s="438">
        <v>3</v>
      </c>
      <c r="G46" s="438">
        <v>42.53</v>
      </c>
      <c r="H46" s="221">
        <f t="shared" si="1"/>
        <v>41</v>
      </c>
      <c r="J46" s="34"/>
      <c r="K46" s="34"/>
      <c r="L46" s="34"/>
      <c r="M46" s="34"/>
      <c r="N46" s="34"/>
    </row>
    <row r="47" spans="1:14" s="32" customFormat="1" ht="18" customHeight="1" x14ac:dyDescent="0.2">
      <c r="A47" s="221">
        <f t="shared" si="0"/>
        <v>42</v>
      </c>
      <c r="B47" s="222"/>
      <c r="C47" s="198" t="s">
        <v>309</v>
      </c>
      <c r="D47" s="487" t="s">
        <v>113</v>
      </c>
      <c r="E47" s="438">
        <v>42.7</v>
      </c>
      <c r="F47" s="438"/>
      <c r="G47" s="438">
        <v>42.7</v>
      </c>
      <c r="H47" s="221">
        <f t="shared" si="1"/>
        <v>42</v>
      </c>
      <c r="J47" s="34"/>
      <c r="K47" s="34"/>
      <c r="L47" s="34"/>
      <c r="M47" s="34"/>
      <c r="N47" s="34"/>
    </row>
    <row r="48" spans="1:14" s="32" customFormat="1" ht="18" x14ac:dyDescent="0.2">
      <c r="A48" s="221">
        <f t="shared" si="0"/>
        <v>43</v>
      </c>
      <c r="B48" s="222"/>
      <c r="C48" s="306" t="s">
        <v>208</v>
      </c>
      <c r="D48" s="489" t="s">
        <v>106</v>
      </c>
      <c r="E48" s="438">
        <v>42.83</v>
      </c>
      <c r="F48" s="438"/>
      <c r="G48" s="438">
        <v>42.83</v>
      </c>
      <c r="H48" s="221">
        <f t="shared" si="1"/>
        <v>43</v>
      </c>
      <c r="J48" s="34"/>
      <c r="K48" s="34"/>
      <c r="L48" s="34"/>
      <c r="M48" s="34"/>
      <c r="N48" s="34"/>
    </row>
    <row r="49" spans="1:14" s="32" customFormat="1" ht="18" x14ac:dyDescent="0.25">
      <c r="A49" s="221">
        <f t="shared" si="0"/>
        <v>44</v>
      </c>
      <c r="B49" s="222"/>
      <c r="C49" s="318" t="s">
        <v>282</v>
      </c>
      <c r="D49" s="490" t="s">
        <v>281</v>
      </c>
      <c r="E49" s="438">
        <v>43.11</v>
      </c>
      <c r="F49" s="438"/>
      <c r="G49" s="438">
        <v>43.11</v>
      </c>
      <c r="H49" s="221">
        <f t="shared" si="1"/>
        <v>44</v>
      </c>
      <c r="J49" s="34"/>
      <c r="K49" s="34"/>
      <c r="L49" s="34"/>
      <c r="M49" s="34"/>
      <c r="N49" s="34"/>
    </row>
    <row r="50" spans="1:14" s="32" customFormat="1" ht="18" x14ac:dyDescent="0.2">
      <c r="A50" s="221">
        <f t="shared" si="0"/>
        <v>45</v>
      </c>
      <c r="B50" s="222"/>
      <c r="C50" s="206" t="s">
        <v>219</v>
      </c>
      <c r="D50" s="461" t="s">
        <v>107</v>
      </c>
      <c r="E50" s="438">
        <v>43.28</v>
      </c>
      <c r="F50" s="438"/>
      <c r="G50" s="438">
        <v>43.28</v>
      </c>
      <c r="H50" s="221">
        <f t="shared" si="1"/>
        <v>45</v>
      </c>
      <c r="J50" s="34"/>
      <c r="K50" s="34"/>
      <c r="L50" s="34"/>
      <c r="M50" s="34"/>
      <c r="N50" s="34"/>
    </row>
    <row r="51" spans="1:14" s="32" customFormat="1" ht="18" x14ac:dyDescent="0.2">
      <c r="A51" s="221">
        <f t="shared" si="0"/>
        <v>46</v>
      </c>
      <c r="B51" s="222"/>
      <c r="C51" s="202" t="s">
        <v>202</v>
      </c>
      <c r="D51" s="461" t="s">
        <v>105</v>
      </c>
      <c r="E51" s="438">
        <v>40.67</v>
      </c>
      <c r="F51" s="438">
        <v>3</v>
      </c>
      <c r="G51" s="438">
        <v>43.67</v>
      </c>
      <c r="H51" s="221">
        <f t="shared" si="1"/>
        <v>46</v>
      </c>
      <c r="J51" s="34"/>
      <c r="K51" s="34"/>
      <c r="L51" s="34"/>
      <c r="M51" s="34"/>
      <c r="N51" s="34"/>
    </row>
    <row r="52" spans="1:14" s="32" customFormat="1" ht="18" x14ac:dyDescent="0.2">
      <c r="A52" s="221">
        <f t="shared" si="0"/>
        <v>47</v>
      </c>
      <c r="B52" s="222"/>
      <c r="C52" s="198" t="s">
        <v>176</v>
      </c>
      <c r="D52" s="486" t="s">
        <v>168</v>
      </c>
      <c r="E52" s="438">
        <v>35.880000000000003</v>
      </c>
      <c r="F52" s="438">
        <v>8</v>
      </c>
      <c r="G52" s="438">
        <v>43.88</v>
      </c>
      <c r="H52" s="221">
        <f t="shared" si="1"/>
        <v>47</v>
      </c>
      <c r="J52" s="34"/>
      <c r="K52" s="34"/>
      <c r="L52" s="34"/>
      <c r="M52" s="34"/>
      <c r="N52" s="34"/>
    </row>
    <row r="53" spans="1:14" s="32" customFormat="1" ht="18" x14ac:dyDescent="0.2">
      <c r="A53" s="221">
        <f t="shared" si="0"/>
        <v>48</v>
      </c>
      <c r="B53" s="222"/>
      <c r="C53" s="198" t="s">
        <v>464</v>
      </c>
      <c r="D53" s="487" t="s">
        <v>113</v>
      </c>
      <c r="E53" s="438">
        <v>44.03</v>
      </c>
      <c r="F53" s="438"/>
      <c r="G53" s="438">
        <v>44.03</v>
      </c>
      <c r="H53" s="221">
        <f t="shared" si="1"/>
        <v>48</v>
      </c>
      <c r="J53" s="34"/>
      <c r="K53" s="34"/>
      <c r="L53" s="34"/>
      <c r="M53" s="34"/>
      <c r="N53" s="34"/>
    </row>
    <row r="54" spans="1:14" s="32" customFormat="1" ht="18" x14ac:dyDescent="0.2">
      <c r="A54" s="221">
        <f t="shared" si="0"/>
        <v>49</v>
      </c>
      <c r="B54" s="222"/>
      <c r="C54" s="199" t="s">
        <v>452</v>
      </c>
      <c r="D54" s="487" t="s">
        <v>447</v>
      </c>
      <c r="E54" s="438">
        <v>41.77</v>
      </c>
      <c r="F54" s="438">
        <v>3</v>
      </c>
      <c r="G54" s="438">
        <v>44.77</v>
      </c>
      <c r="H54" s="221">
        <f t="shared" si="1"/>
        <v>49</v>
      </c>
      <c r="J54" s="34"/>
      <c r="K54" s="34"/>
      <c r="L54" s="34"/>
      <c r="M54" s="34"/>
      <c r="N54" s="34"/>
    </row>
    <row r="55" spans="1:14" s="32" customFormat="1" ht="18" x14ac:dyDescent="0.2">
      <c r="A55" s="221">
        <f t="shared" si="0"/>
        <v>50</v>
      </c>
      <c r="B55" s="222"/>
      <c r="C55" s="199" t="s">
        <v>253</v>
      </c>
      <c r="D55" s="487" t="s">
        <v>249</v>
      </c>
      <c r="E55" s="438">
        <v>44.88</v>
      </c>
      <c r="F55" s="438"/>
      <c r="G55" s="438">
        <v>44.88</v>
      </c>
      <c r="H55" s="221">
        <f t="shared" si="1"/>
        <v>50</v>
      </c>
      <c r="I55" s="221">
        <f>H56+1</f>
        <v>51</v>
      </c>
      <c r="J55" s="34"/>
      <c r="K55" s="34"/>
      <c r="L55" s="34"/>
      <c r="M55" s="34"/>
      <c r="N55" s="34"/>
    </row>
    <row r="56" spans="1:14" s="32" customFormat="1" ht="18" x14ac:dyDescent="0.2">
      <c r="A56" s="221">
        <f t="shared" si="0"/>
        <v>51</v>
      </c>
      <c r="B56" s="222"/>
      <c r="C56" s="198" t="s">
        <v>379</v>
      </c>
      <c r="D56" s="487" t="s">
        <v>478</v>
      </c>
      <c r="E56" s="438">
        <v>44.88</v>
      </c>
      <c r="F56" s="438"/>
      <c r="G56" s="438">
        <v>44.88</v>
      </c>
      <c r="H56" s="221">
        <v>50</v>
      </c>
      <c r="J56" s="34"/>
      <c r="K56" s="34"/>
      <c r="L56" s="34"/>
      <c r="M56" s="34"/>
      <c r="N56" s="34"/>
    </row>
    <row r="57" spans="1:14" s="32" customFormat="1" ht="18" x14ac:dyDescent="0.2">
      <c r="A57" s="221">
        <f t="shared" si="0"/>
        <v>52</v>
      </c>
      <c r="B57" s="222"/>
      <c r="C57" s="198" t="s">
        <v>241</v>
      </c>
      <c r="D57" s="486" t="s">
        <v>109</v>
      </c>
      <c r="E57" s="438">
        <v>45.1</v>
      </c>
      <c r="F57" s="438"/>
      <c r="G57" s="438">
        <v>45.1</v>
      </c>
      <c r="H57" s="221">
        <f>I55+1</f>
        <v>52</v>
      </c>
      <c r="J57" s="34"/>
      <c r="K57" s="34"/>
      <c r="L57" s="34"/>
      <c r="M57" s="34"/>
      <c r="N57" s="34"/>
    </row>
    <row r="58" spans="1:14" s="32" customFormat="1" ht="18" x14ac:dyDescent="0.2">
      <c r="A58" s="221">
        <f t="shared" si="0"/>
        <v>53</v>
      </c>
      <c r="B58" s="222"/>
      <c r="C58" s="202" t="s">
        <v>206</v>
      </c>
      <c r="D58" s="461" t="s">
        <v>105</v>
      </c>
      <c r="E58" s="438">
        <v>45.29</v>
      </c>
      <c r="F58" s="438"/>
      <c r="G58" s="438">
        <v>45.29</v>
      </c>
      <c r="H58" s="221">
        <f t="shared" ref="H58:H76" si="3">H57+1</f>
        <v>53</v>
      </c>
      <c r="J58" s="34"/>
      <c r="K58" s="34"/>
      <c r="L58" s="34"/>
      <c r="M58" s="34"/>
      <c r="N58" s="34"/>
    </row>
    <row r="59" spans="1:14" s="32" customFormat="1" ht="18" x14ac:dyDescent="0.2">
      <c r="A59" s="221">
        <f t="shared" si="0"/>
        <v>54</v>
      </c>
      <c r="B59" s="222"/>
      <c r="C59" s="199" t="s">
        <v>419</v>
      </c>
      <c r="D59" s="487" t="s">
        <v>114</v>
      </c>
      <c r="E59" s="438">
        <v>40.31</v>
      </c>
      <c r="F59" s="438">
        <v>5</v>
      </c>
      <c r="G59" s="438">
        <v>45.31</v>
      </c>
      <c r="H59" s="221">
        <f t="shared" si="3"/>
        <v>54</v>
      </c>
      <c r="J59" s="34"/>
      <c r="K59" s="34"/>
      <c r="L59" s="34"/>
      <c r="M59" s="34"/>
      <c r="N59" s="34"/>
    </row>
    <row r="60" spans="1:14" s="32" customFormat="1" ht="28.5" x14ac:dyDescent="0.2">
      <c r="A60" s="221">
        <f t="shared" si="0"/>
        <v>55</v>
      </c>
      <c r="B60" s="222"/>
      <c r="C60" s="198" t="s">
        <v>397</v>
      </c>
      <c r="D60" s="491" t="s">
        <v>395</v>
      </c>
      <c r="E60" s="438">
        <v>45.72</v>
      </c>
      <c r="F60" s="438"/>
      <c r="G60" s="438">
        <v>45.72</v>
      </c>
      <c r="H60" s="221">
        <f t="shared" si="3"/>
        <v>55</v>
      </c>
      <c r="J60" s="34"/>
      <c r="K60" s="34"/>
      <c r="L60" s="34"/>
      <c r="M60" s="34"/>
      <c r="N60" s="34"/>
    </row>
    <row r="61" spans="1:14" s="32" customFormat="1" ht="18" x14ac:dyDescent="0.2">
      <c r="A61" s="221">
        <f t="shared" si="0"/>
        <v>56</v>
      </c>
      <c r="B61" s="222"/>
      <c r="C61" s="202" t="s">
        <v>359</v>
      </c>
      <c r="D61" s="489" t="s">
        <v>356</v>
      </c>
      <c r="E61" s="438">
        <v>45.83</v>
      </c>
      <c r="F61" s="438"/>
      <c r="G61" s="438">
        <v>45.83</v>
      </c>
      <c r="H61" s="221">
        <f t="shared" si="3"/>
        <v>56</v>
      </c>
      <c r="J61" s="34"/>
      <c r="K61" s="34"/>
      <c r="L61" s="34"/>
      <c r="M61" s="34"/>
      <c r="N61" s="34"/>
    </row>
    <row r="62" spans="1:14" s="32" customFormat="1" ht="18" x14ac:dyDescent="0.2">
      <c r="A62" s="221">
        <f t="shared" si="0"/>
        <v>57</v>
      </c>
      <c r="B62" s="222"/>
      <c r="C62" s="199" t="s">
        <v>355</v>
      </c>
      <c r="D62" s="487" t="s">
        <v>117</v>
      </c>
      <c r="E62" s="438">
        <v>45.84</v>
      </c>
      <c r="F62" s="438"/>
      <c r="G62" s="438">
        <v>45.84</v>
      </c>
      <c r="H62" s="221">
        <f t="shared" si="3"/>
        <v>57</v>
      </c>
      <c r="J62" s="34"/>
      <c r="K62" s="34"/>
      <c r="L62" s="34"/>
      <c r="M62" s="34"/>
      <c r="N62" s="34"/>
    </row>
    <row r="63" spans="1:14" s="32" customFormat="1" ht="18" x14ac:dyDescent="0.2">
      <c r="A63" s="221">
        <f t="shared" si="0"/>
        <v>58</v>
      </c>
      <c r="B63" s="222"/>
      <c r="C63" s="198" t="s">
        <v>371</v>
      </c>
      <c r="D63" s="487" t="s">
        <v>148</v>
      </c>
      <c r="E63" s="438">
        <v>45.85</v>
      </c>
      <c r="F63" s="438"/>
      <c r="G63" s="438">
        <v>45.85</v>
      </c>
      <c r="H63" s="221">
        <f t="shared" si="3"/>
        <v>58</v>
      </c>
      <c r="J63" s="34"/>
      <c r="K63" s="34"/>
      <c r="L63" s="34"/>
      <c r="M63" s="34"/>
      <c r="N63" s="34"/>
    </row>
    <row r="64" spans="1:14" s="32" customFormat="1" ht="28.5" x14ac:dyDescent="0.2">
      <c r="A64" s="221">
        <f t="shared" si="0"/>
        <v>59</v>
      </c>
      <c r="B64" s="222"/>
      <c r="C64" s="198" t="s">
        <v>399</v>
      </c>
      <c r="D64" s="491" t="s">
        <v>395</v>
      </c>
      <c r="E64" s="438">
        <v>43.03</v>
      </c>
      <c r="F64" s="438">
        <v>3</v>
      </c>
      <c r="G64" s="438">
        <v>46.03</v>
      </c>
      <c r="H64" s="221">
        <f t="shared" si="3"/>
        <v>59</v>
      </c>
      <c r="J64" s="34"/>
      <c r="K64" s="34"/>
      <c r="L64" s="34"/>
      <c r="M64" s="34"/>
      <c r="N64" s="34"/>
    </row>
    <row r="65" spans="1:14" s="32" customFormat="1" ht="24" customHeight="1" x14ac:dyDescent="0.2">
      <c r="A65" s="221">
        <f t="shared" si="0"/>
        <v>60</v>
      </c>
      <c r="B65" s="222"/>
      <c r="C65" s="206" t="s">
        <v>222</v>
      </c>
      <c r="D65" s="461" t="s">
        <v>107</v>
      </c>
      <c r="E65" s="438">
        <v>41.16</v>
      </c>
      <c r="F65" s="438">
        <v>5</v>
      </c>
      <c r="G65" s="438">
        <v>46.16</v>
      </c>
      <c r="H65" s="221">
        <f t="shared" si="3"/>
        <v>60</v>
      </c>
      <c r="J65" s="34"/>
      <c r="K65" s="34"/>
      <c r="L65" s="34"/>
      <c r="M65" s="34"/>
      <c r="N65" s="34"/>
    </row>
    <row r="66" spans="1:14" s="32" customFormat="1" ht="18.600000000000001" customHeight="1" x14ac:dyDescent="0.2">
      <c r="A66" s="221">
        <f t="shared" si="0"/>
        <v>61</v>
      </c>
      <c r="B66" s="222"/>
      <c r="C66" s="198" t="s">
        <v>204</v>
      </c>
      <c r="D66" s="461" t="s">
        <v>105</v>
      </c>
      <c r="E66" s="438">
        <v>43.19</v>
      </c>
      <c r="F66" s="438">
        <v>3</v>
      </c>
      <c r="G66" s="438">
        <v>46.19</v>
      </c>
      <c r="H66" s="221">
        <f t="shared" si="3"/>
        <v>61</v>
      </c>
      <c r="J66" s="34"/>
      <c r="K66" s="34"/>
      <c r="L66" s="34"/>
      <c r="M66" s="34"/>
      <c r="N66" s="34"/>
    </row>
    <row r="67" spans="1:14" s="32" customFormat="1" ht="18" x14ac:dyDescent="0.2">
      <c r="A67" s="221">
        <f t="shared" si="0"/>
        <v>62</v>
      </c>
      <c r="B67" s="222"/>
      <c r="C67" s="198" t="s">
        <v>261</v>
      </c>
      <c r="D67" s="566" t="s">
        <v>110</v>
      </c>
      <c r="E67" s="438">
        <v>40.299999999999997</v>
      </c>
      <c r="F67" s="438">
        <v>6</v>
      </c>
      <c r="G67" s="438">
        <v>46.3</v>
      </c>
      <c r="H67" s="221">
        <f t="shared" si="3"/>
        <v>62</v>
      </c>
      <c r="J67" s="34"/>
      <c r="K67" s="34"/>
      <c r="L67" s="34"/>
      <c r="M67" s="34"/>
      <c r="N67" s="34"/>
    </row>
    <row r="68" spans="1:14" s="32" customFormat="1" ht="28.5" x14ac:dyDescent="0.2">
      <c r="A68" s="221">
        <f t="shared" si="0"/>
        <v>63</v>
      </c>
      <c r="B68" s="222"/>
      <c r="C68" s="205" t="s">
        <v>347</v>
      </c>
      <c r="D68" s="487" t="s">
        <v>458</v>
      </c>
      <c r="E68" s="438">
        <v>46.58</v>
      </c>
      <c r="F68" s="438"/>
      <c r="G68" s="438">
        <v>46.58</v>
      </c>
      <c r="H68" s="221">
        <f t="shared" si="3"/>
        <v>63</v>
      </c>
      <c r="J68" s="34"/>
      <c r="K68" s="34"/>
      <c r="L68" s="34"/>
      <c r="M68" s="34"/>
      <c r="N68" s="34"/>
    </row>
    <row r="69" spans="1:14" s="32" customFormat="1" ht="18.600000000000001" customHeight="1" x14ac:dyDescent="0.2">
      <c r="A69" s="221">
        <f t="shared" si="0"/>
        <v>64</v>
      </c>
      <c r="B69" s="223"/>
      <c r="C69" s="202" t="s">
        <v>363</v>
      </c>
      <c r="D69" s="489" t="s">
        <v>356</v>
      </c>
      <c r="E69" s="438">
        <v>43.75</v>
      </c>
      <c r="F69" s="438">
        <v>3</v>
      </c>
      <c r="G69" s="438">
        <v>46.75</v>
      </c>
      <c r="H69" s="221">
        <f t="shared" si="3"/>
        <v>64</v>
      </c>
      <c r="J69" s="34"/>
      <c r="K69" s="34"/>
      <c r="L69" s="34"/>
      <c r="M69" s="34"/>
      <c r="N69" s="34"/>
    </row>
    <row r="70" spans="1:14" s="32" customFormat="1" ht="18" x14ac:dyDescent="0.2">
      <c r="A70" s="221">
        <f t="shared" si="0"/>
        <v>65</v>
      </c>
      <c r="B70" s="222"/>
      <c r="C70" s="202" t="s">
        <v>263</v>
      </c>
      <c r="D70" s="566" t="s">
        <v>110</v>
      </c>
      <c r="E70" s="438">
        <v>47.04</v>
      </c>
      <c r="F70" s="438"/>
      <c r="G70" s="438">
        <v>47.04</v>
      </c>
      <c r="H70" s="221">
        <f t="shared" si="3"/>
        <v>65</v>
      </c>
      <c r="J70" s="34"/>
      <c r="K70" s="34"/>
      <c r="L70" s="34"/>
      <c r="M70" s="34"/>
      <c r="N70" s="34"/>
    </row>
    <row r="71" spans="1:14" s="32" customFormat="1" ht="28.5" x14ac:dyDescent="0.2">
      <c r="A71" s="221">
        <f t="shared" si="0"/>
        <v>66</v>
      </c>
      <c r="B71" s="222"/>
      <c r="C71" s="198" t="s">
        <v>401</v>
      </c>
      <c r="D71" s="491" t="s">
        <v>395</v>
      </c>
      <c r="E71" s="438">
        <v>47.09</v>
      </c>
      <c r="F71" s="438"/>
      <c r="G71" s="438">
        <v>47.09</v>
      </c>
      <c r="H71" s="221">
        <f t="shared" si="3"/>
        <v>66</v>
      </c>
      <c r="J71" s="34"/>
      <c r="K71" s="34"/>
      <c r="L71" s="34"/>
      <c r="M71" s="34"/>
      <c r="N71" s="34"/>
    </row>
    <row r="72" spans="1:14" s="32" customFormat="1" ht="18" x14ac:dyDescent="0.2">
      <c r="A72" s="221">
        <f t="shared" ref="A72:A135" si="4">A71+1</f>
        <v>67</v>
      </c>
      <c r="B72" s="222"/>
      <c r="C72" s="306" t="s">
        <v>212</v>
      </c>
      <c r="D72" s="489" t="s">
        <v>106</v>
      </c>
      <c r="E72" s="438">
        <v>47.2</v>
      </c>
      <c r="F72" s="438"/>
      <c r="G72" s="438">
        <v>47.2</v>
      </c>
      <c r="H72" s="221">
        <f t="shared" si="3"/>
        <v>67</v>
      </c>
      <c r="J72" s="34"/>
      <c r="K72" s="34"/>
      <c r="L72" s="34"/>
      <c r="M72" s="34"/>
      <c r="N72" s="34"/>
    </row>
    <row r="73" spans="1:14" s="32" customFormat="1" ht="18" x14ac:dyDescent="0.2">
      <c r="A73" s="221">
        <f t="shared" si="4"/>
        <v>68</v>
      </c>
      <c r="B73" s="222"/>
      <c r="C73" s="198" t="s">
        <v>462</v>
      </c>
      <c r="D73" s="566" t="s">
        <v>110</v>
      </c>
      <c r="E73" s="438">
        <v>47.3</v>
      </c>
      <c r="F73" s="438"/>
      <c r="G73" s="438">
        <v>47.3</v>
      </c>
      <c r="H73" s="221">
        <f t="shared" si="3"/>
        <v>68</v>
      </c>
      <c r="J73" s="34"/>
      <c r="K73" s="34"/>
      <c r="L73" s="34"/>
      <c r="M73" s="34"/>
      <c r="N73" s="34"/>
    </row>
    <row r="74" spans="1:14" s="32" customFormat="1" ht="18" x14ac:dyDescent="0.25">
      <c r="A74" s="221">
        <f t="shared" si="4"/>
        <v>69</v>
      </c>
      <c r="B74" s="222"/>
      <c r="C74" s="201" t="s">
        <v>195</v>
      </c>
      <c r="D74" s="487" t="s">
        <v>104</v>
      </c>
      <c r="E74" s="438">
        <v>47.31</v>
      </c>
      <c r="F74" s="438"/>
      <c r="G74" s="438">
        <v>47.31</v>
      </c>
      <c r="H74" s="221">
        <f t="shared" si="3"/>
        <v>69</v>
      </c>
      <c r="J74" s="34"/>
      <c r="K74" s="34"/>
      <c r="L74" s="34"/>
      <c r="M74" s="34"/>
      <c r="N74" s="34"/>
    </row>
    <row r="75" spans="1:14" s="32" customFormat="1" ht="28.5" x14ac:dyDescent="0.2">
      <c r="A75" s="221">
        <f t="shared" si="4"/>
        <v>70</v>
      </c>
      <c r="B75" s="222"/>
      <c r="C75" s="198" t="s">
        <v>327</v>
      </c>
      <c r="D75" s="487" t="s">
        <v>477</v>
      </c>
      <c r="E75" s="438">
        <v>44.41</v>
      </c>
      <c r="F75" s="438">
        <v>3</v>
      </c>
      <c r="G75" s="438">
        <v>47.41</v>
      </c>
      <c r="H75" s="221">
        <f t="shared" si="3"/>
        <v>70</v>
      </c>
      <c r="J75" s="34"/>
      <c r="K75" s="34"/>
      <c r="L75" s="34"/>
      <c r="M75" s="34"/>
      <c r="N75" s="34"/>
    </row>
    <row r="76" spans="1:14" s="32" customFormat="1" ht="18" x14ac:dyDescent="0.2">
      <c r="A76" s="221">
        <f t="shared" si="4"/>
        <v>71</v>
      </c>
      <c r="B76" s="222"/>
      <c r="C76" s="306" t="s">
        <v>213</v>
      </c>
      <c r="D76" s="489" t="s">
        <v>106</v>
      </c>
      <c r="E76" s="438">
        <v>47.89</v>
      </c>
      <c r="F76" s="438"/>
      <c r="G76" s="438">
        <v>47.89</v>
      </c>
      <c r="H76" s="221">
        <f t="shared" si="3"/>
        <v>71</v>
      </c>
      <c r="J76" s="34"/>
      <c r="K76" s="34"/>
      <c r="L76" s="34"/>
      <c r="M76" s="34"/>
      <c r="N76" s="34"/>
    </row>
    <row r="77" spans="1:14" s="32" customFormat="1" ht="28.5" x14ac:dyDescent="0.2">
      <c r="A77" s="221">
        <f t="shared" si="4"/>
        <v>72</v>
      </c>
      <c r="B77" s="222"/>
      <c r="C77" s="205" t="s">
        <v>345</v>
      </c>
      <c r="D77" s="487" t="s">
        <v>458</v>
      </c>
      <c r="E77" s="438">
        <v>40</v>
      </c>
      <c r="F77" s="438">
        <v>8</v>
      </c>
      <c r="G77" s="438">
        <v>48</v>
      </c>
      <c r="H77" s="32">
        <v>72</v>
      </c>
      <c r="J77" s="34"/>
      <c r="K77" s="34"/>
      <c r="L77" s="34"/>
      <c r="M77" s="34"/>
      <c r="N77" s="34"/>
    </row>
    <row r="78" spans="1:14" s="32" customFormat="1" ht="28.5" x14ac:dyDescent="0.2">
      <c r="A78" s="221">
        <f t="shared" si="4"/>
        <v>73</v>
      </c>
      <c r="B78" s="222" t="s">
        <v>45</v>
      </c>
      <c r="C78" s="202" t="s">
        <v>380</v>
      </c>
      <c r="D78" s="567" t="s">
        <v>479</v>
      </c>
      <c r="E78" s="438">
        <v>40</v>
      </c>
      <c r="F78" s="438">
        <v>8</v>
      </c>
      <c r="G78" s="438">
        <v>48</v>
      </c>
      <c r="H78" s="221">
        <f>H76+1</f>
        <v>72</v>
      </c>
      <c r="J78" s="34"/>
      <c r="K78" s="34"/>
      <c r="L78" s="34"/>
      <c r="M78" s="34"/>
      <c r="N78" s="34"/>
    </row>
    <row r="79" spans="1:14" s="32" customFormat="1" ht="18" x14ac:dyDescent="0.2">
      <c r="A79" s="221">
        <f t="shared" si="4"/>
        <v>74</v>
      </c>
      <c r="B79" s="222"/>
      <c r="C79" s="306" t="s">
        <v>210</v>
      </c>
      <c r="D79" s="489" t="s">
        <v>106</v>
      </c>
      <c r="E79" s="438">
        <v>48.01</v>
      </c>
      <c r="F79" s="438"/>
      <c r="G79" s="438">
        <v>48.01</v>
      </c>
      <c r="H79" s="221">
        <v>74</v>
      </c>
      <c r="J79" s="34"/>
      <c r="K79" s="34"/>
      <c r="L79" s="34"/>
      <c r="M79" s="34"/>
      <c r="N79" s="34"/>
    </row>
    <row r="80" spans="1:14" s="32" customFormat="1" ht="18" x14ac:dyDescent="0.2">
      <c r="A80" s="221">
        <f t="shared" si="4"/>
        <v>75</v>
      </c>
      <c r="B80" s="222"/>
      <c r="C80" s="199" t="s">
        <v>451</v>
      </c>
      <c r="D80" s="487" t="s">
        <v>447</v>
      </c>
      <c r="E80" s="438">
        <v>48.13</v>
      </c>
      <c r="F80" s="438"/>
      <c r="G80" s="438">
        <v>48.13</v>
      </c>
      <c r="H80" s="221">
        <v>75</v>
      </c>
      <c r="J80" s="34"/>
      <c r="K80" s="34"/>
      <c r="L80" s="34"/>
      <c r="M80" s="34"/>
      <c r="N80" s="34"/>
    </row>
    <row r="81" spans="1:14" s="32" customFormat="1" ht="18" x14ac:dyDescent="0.25">
      <c r="A81" s="221">
        <f t="shared" si="4"/>
        <v>76</v>
      </c>
      <c r="B81" s="222"/>
      <c r="C81" s="320" t="s">
        <v>288</v>
      </c>
      <c r="D81" s="490" t="s">
        <v>281</v>
      </c>
      <c r="E81" s="438">
        <v>48.25</v>
      </c>
      <c r="F81" s="438"/>
      <c r="G81" s="438">
        <v>48.25</v>
      </c>
      <c r="H81" s="221">
        <f>H80+1</f>
        <v>76</v>
      </c>
      <c r="J81" s="34"/>
      <c r="K81" s="34"/>
      <c r="L81" s="34"/>
      <c r="M81" s="34"/>
      <c r="N81" s="34"/>
    </row>
    <row r="82" spans="1:14" s="32" customFormat="1" ht="18" x14ac:dyDescent="0.2">
      <c r="A82" s="221">
        <f t="shared" si="4"/>
        <v>77</v>
      </c>
      <c r="B82" s="222"/>
      <c r="C82" s="198" t="s">
        <v>169</v>
      </c>
      <c r="D82" s="487" t="s">
        <v>168</v>
      </c>
      <c r="E82" s="438">
        <v>45.3</v>
      </c>
      <c r="F82" s="438">
        <v>3</v>
      </c>
      <c r="G82" s="438">
        <v>48.33</v>
      </c>
      <c r="H82" s="221">
        <f>H81+1</f>
        <v>77</v>
      </c>
      <c r="J82" s="34"/>
      <c r="K82" s="34"/>
      <c r="L82" s="34"/>
      <c r="M82" s="34"/>
      <c r="N82" s="34"/>
    </row>
    <row r="83" spans="1:14" s="32" customFormat="1" ht="18" x14ac:dyDescent="0.2">
      <c r="A83" s="221">
        <f t="shared" si="4"/>
        <v>78</v>
      </c>
      <c r="B83" s="222"/>
      <c r="C83" s="199" t="s">
        <v>437</v>
      </c>
      <c r="D83" s="487" t="s">
        <v>459</v>
      </c>
      <c r="E83" s="438">
        <v>45.37</v>
      </c>
      <c r="F83" s="438">
        <v>3</v>
      </c>
      <c r="G83" s="438">
        <v>48.37</v>
      </c>
      <c r="H83" s="221">
        <f>H82+1</f>
        <v>78</v>
      </c>
      <c r="J83" s="34"/>
      <c r="K83" s="34"/>
      <c r="L83" s="34"/>
      <c r="M83" s="34"/>
      <c r="N83" s="34"/>
    </row>
    <row r="84" spans="1:14" s="32" customFormat="1" ht="18" x14ac:dyDescent="0.2">
      <c r="A84" s="221">
        <f t="shared" si="4"/>
        <v>79</v>
      </c>
      <c r="B84" s="222"/>
      <c r="C84" s="198" t="s">
        <v>172</v>
      </c>
      <c r="D84" s="487" t="s">
        <v>168</v>
      </c>
      <c r="E84" s="438">
        <v>39.65</v>
      </c>
      <c r="F84" s="438">
        <v>9</v>
      </c>
      <c r="G84" s="438">
        <v>48.65</v>
      </c>
      <c r="H84" s="221">
        <v>79</v>
      </c>
      <c r="J84" s="34"/>
      <c r="K84" s="34"/>
      <c r="L84" s="34"/>
      <c r="M84" s="34"/>
      <c r="N84" s="34"/>
    </row>
    <row r="85" spans="1:14" s="32" customFormat="1" ht="18" x14ac:dyDescent="0.2">
      <c r="A85" s="221">
        <f t="shared" si="4"/>
        <v>80</v>
      </c>
      <c r="B85" s="222"/>
      <c r="C85" s="198" t="s">
        <v>364</v>
      </c>
      <c r="D85" s="487" t="s">
        <v>148</v>
      </c>
      <c r="E85" s="438">
        <v>48.66</v>
      </c>
      <c r="F85" s="438"/>
      <c r="G85" s="438">
        <v>48.66</v>
      </c>
      <c r="H85" s="221">
        <v>80</v>
      </c>
      <c r="J85" s="34"/>
      <c r="K85" s="34"/>
      <c r="L85" s="34"/>
      <c r="M85" s="34"/>
      <c r="N85" s="34"/>
    </row>
    <row r="86" spans="1:14" s="32" customFormat="1" ht="18" x14ac:dyDescent="0.2">
      <c r="A86" s="221">
        <f t="shared" si="4"/>
        <v>81</v>
      </c>
      <c r="B86" s="222"/>
      <c r="C86" s="202" t="s">
        <v>358</v>
      </c>
      <c r="D86" s="489" t="s">
        <v>356</v>
      </c>
      <c r="E86" s="438">
        <v>48.81</v>
      </c>
      <c r="F86" s="438"/>
      <c r="G86" s="438">
        <v>48.81</v>
      </c>
      <c r="H86" s="221">
        <f t="shared" ref="H86:H136" si="5">H85+1</f>
        <v>81</v>
      </c>
      <c r="J86" s="34"/>
      <c r="K86" s="34"/>
      <c r="L86" s="34"/>
      <c r="M86" s="34"/>
      <c r="N86" s="34"/>
    </row>
    <row r="87" spans="1:14" s="32" customFormat="1" ht="18.600000000000001" customHeight="1" x14ac:dyDescent="0.2">
      <c r="A87" s="221">
        <f t="shared" si="4"/>
        <v>82</v>
      </c>
      <c r="B87" s="222"/>
      <c r="C87" s="199" t="s">
        <v>454</v>
      </c>
      <c r="D87" s="487" t="s">
        <v>447</v>
      </c>
      <c r="E87" s="438">
        <v>43.84</v>
      </c>
      <c r="F87" s="438">
        <v>5</v>
      </c>
      <c r="G87" s="438">
        <v>48.84</v>
      </c>
      <c r="H87" s="221">
        <f t="shared" si="5"/>
        <v>82</v>
      </c>
      <c r="J87" s="34"/>
      <c r="K87" s="34"/>
      <c r="L87" s="34"/>
      <c r="M87" s="34"/>
      <c r="N87" s="34"/>
    </row>
    <row r="88" spans="1:14" s="32" customFormat="1" ht="18" x14ac:dyDescent="0.2">
      <c r="A88" s="221">
        <f t="shared" si="4"/>
        <v>83</v>
      </c>
      <c r="B88" s="222"/>
      <c r="C88" s="198" t="s">
        <v>375</v>
      </c>
      <c r="D88" s="487" t="s">
        <v>478</v>
      </c>
      <c r="E88" s="438">
        <v>46.28</v>
      </c>
      <c r="F88" s="438">
        <v>3</v>
      </c>
      <c r="G88" s="438">
        <v>49.28</v>
      </c>
      <c r="H88" s="221">
        <f t="shared" si="5"/>
        <v>83</v>
      </c>
      <c r="J88" s="34"/>
      <c r="K88" s="34"/>
      <c r="L88" s="34"/>
      <c r="M88" s="34"/>
      <c r="N88" s="34"/>
    </row>
    <row r="89" spans="1:14" s="32" customFormat="1" ht="18" x14ac:dyDescent="0.2">
      <c r="A89" s="221">
        <f t="shared" si="4"/>
        <v>84</v>
      </c>
      <c r="B89" s="222"/>
      <c r="C89" s="199" t="s">
        <v>177</v>
      </c>
      <c r="D89" s="487" t="s">
        <v>102</v>
      </c>
      <c r="E89" s="438">
        <v>44.3</v>
      </c>
      <c r="F89" s="438">
        <v>5</v>
      </c>
      <c r="G89" s="438">
        <v>49.3</v>
      </c>
      <c r="H89" s="221">
        <f t="shared" si="5"/>
        <v>84</v>
      </c>
      <c r="J89" s="34"/>
      <c r="K89" s="34"/>
      <c r="L89" s="34"/>
      <c r="M89" s="34"/>
      <c r="N89" s="34"/>
    </row>
    <row r="90" spans="1:14" s="32" customFormat="1" ht="18" x14ac:dyDescent="0.25">
      <c r="A90" s="221">
        <f t="shared" si="4"/>
        <v>85</v>
      </c>
      <c r="B90" s="222"/>
      <c r="C90" s="201" t="s">
        <v>302</v>
      </c>
      <c r="D90" s="487" t="s">
        <v>298</v>
      </c>
      <c r="E90" s="438">
        <v>44.37</v>
      </c>
      <c r="F90" s="438">
        <v>5</v>
      </c>
      <c r="G90" s="438">
        <v>49.37</v>
      </c>
      <c r="H90" s="221">
        <f t="shared" si="5"/>
        <v>85</v>
      </c>
      <c r="J90" s="34"/>
      <c r="K90" s="34"/>
      <c r="L90" s="34"/>
      <c r="M90" s="34"/>
      <c r="N90" s="34"/>
    </row>
    <row r="91" spans="1:14" s="32" customFormat="1" ht="18" x14ac:dyDescent="0.25">
      <c r="A91" s="221">
        <f t="shared" si="4"/>
        <v>86</v>
      </c>
      <c r="B91" s="222"/>
      <c r="C91" s="201" t="s">
        <v>306</v>
      </c>
      <c r="D91" s="487" t="s">
        <v>298</v>
      </c>
      <c r="E91" s="438">
        <v>49.41</v>
      </c>
      <c r="F91" s="438"/>
      <c r="G91" s="438">
        <v>49.41</v>
      </c>
      <c r="H91" s="221">
        <f t="shared" si="5"/>
        <v>86</v>
      </c>
      <c r="J91" s="34"/>
      <c r="K91" s="34"/>
      <c r="L91" s="34"/>
      <c r="M91" s="34"/>
      <c r="N91" s="34"/>
    </row>
    <row r="92" spans="1:14" s="32" customFormat="1" ht="18" x14ac:dyDescent="0.2">
      <c r="A92" s="221">
        <f t="shared" si="4"/>
        <v>87</v>
      </c>
      <c r="B92" s="222"/>
      <c r="C92" s="198" t="s">
        <v>244</v>
      </c>
      <c r="D92" s="487" t="s">
        <v>109</v>
      </c>
      <c r="E92" s="438">
        <v>46.47</v>
      </c>
      <c r="F92" s="438">
        <v>3</v>
      </c>
      <c r="G92" s="438">
        <v>49.47</v>
      </c>
      <c r="H92" s="221">
        <f t="shared" si="5"/>
        <v>87</v>
      </c>
      <c r="J92" s="34"/>
      <c r="K92" s="34"/>
      <c r="L92" s="34"/>
      <c r="M92" s="34"/>
      <c r="N92" s="34"/>
    </row>
    <row r="93" spans="1:14" s="32" customFormat="1" ht="18" x14ac:dyDescent="0.2">
      <c r="A93" s="221">
        <f t="shared" si="4"/>
        <v>88</v>
      </c>
      <c r="B93" s="222"/>
      <c r="C93" s="206" t="s">
        <v>218</v>
      </c>
      <c r="D93" s="461" t="s">
        <v>107</v>
      </c>
      <c r="E93" s="438">
        <v>49.6</v>
      </c>
      <c r="F93" s="438"/>
      <c r="G93" s="438">
        <v>49.6</v>
      </c>
      <c r="H93" s="221">
        <f t="shared" si="5"/>
        <v>88</v>
      </c>
      <c r="J93" s="34"/>
      <c r="K93" s="34"/>
      <c r="L93" s="34"/>
      <c r="M93" s="34"/>
      <c r="N93" s="34"/>
    </row>
    <row r="94" spans="1:14" s="32" customFormat="1" ht="18" x14ac:dyDescent="0.2">
      <c r="A94" s="221">
        <f t="shared" si="4"/>
        <v>89</v>
      </c>
      <c r="B94" s="222"/>
      <c r="C94" s="306" t="s">
        <v>211</v>
      </c>
      <c r="D94" s="489" t="s">
        <v>106</v>
      </c>
      <c r="E94" s="438">
        <v>46.75</v>
      </c>
      <c r="F94" s="438">
        <v>3</v>
      </c>
      <c r="G94" s="438">
        <v>49.75</v>
      </c>
      <c r="H94" s="221">
        <f t="shared" si="5"/>
        <v>89</v>
      </c>
      <c r="J94" s="34"/>
      <c r="K94" s="34"/>
      <c r="L94" s="34"/>
      <c r="M94" s="34"/>
      <c r="N94" s="34"/>
    </row>
    <row r="95" spans="1:14" s="32" customFormat="1" ht="18" x14ac:dyDescent="0.2">
      <c r="A95" s="221">
        <f t="shared" si="4"/>
        <v>90</v>
      </c>
      <c r="B95" s="222"/>
      <c r="C95" s="198" t="s">
        <v>373</v>
      </c>
      <c r="D95" s="487" t="s">
        <v>478</v>
      </c>
      <c r="E95" s="438">
        <v>49.86</v>
      </c>
      <c r="F95" s="438"/>
      <c r="G95" s="438">
        <v>49.86</v>
      </c>
      <c r="H95" s="221">
        <f t="shared" si="5"/>
        <v>90</v>
      </c>
      <c r="J95" s="34"/>
      <c r="K95" s="34"/>
      <c r="L95" s="34"/>
      <c r="M95" s="34"/>
      <c r="N95" s="34"/>
    </row>
    <row r="96" spans="1:14" s="32" customFormat="1" ht="18" x14ac:dyDescent="0.25">
      <c r="A96" s="221">
        <f t="shared" si="4"/>
        <v>91</v>
      </c>
      <c r="B96" s="222"/>
      <c r="C96" s="201" t="s">
        <v>265</v>
      </c>
      <c r="D96" s="487" t="s">
        <v>111</v>
      </c>
      <c r="E96" s="438">
        <v>49.92</v>
      </c>
      <c r="F96" s="438"/>
      <c r="G96" s="438">
        <v>49.92</v>
      </c>
      <c r="H96" s="221">
        <f t="shared" si="5"/>
        <v>91</v>
      </c>
      <c r="J96" s="34"/>
      <c r="K96" s="34"/>
      <c r="L96" s="34"/>
      <c r="M96" s="34"/>
      <c r="N96" s="34"/>
    </row>
    <row r="97" spans="1:14" s="32" customFormat="1" ht="18" x14ac:dyDescent="0.2">
      <c r="A97" s="221">
        <f t="shared" si="4"/>
        <v>92</v>
      </c>
      <c r="B97" s="222"/>
      <c r="C97" s="199" t="s">
        <v>435</v>
      </c>
      <c r="D97" s="487" t="s">
        <v>459</v>
      </c>
      <c r="E97" s="438">
        <v>47</v>
      </c>
      <c r="F97" s="438">
        <v>3</v>
      </c>
      <c r="G97" s="438">
        <v>50</v>
      </c>
      <c r="H97" s="221">
        <f t="shared" si="5"/>
        <v>92</v>
      </c>
      <c r="J97" s="34"/>
      <c r="K97" s="34"/>
      <c r="L97" s="34"/>
      <c r="M97" s="34"/>
      <c r="N97" s="34"/>
    </row>
    <row r="98" spans="1:14" s="32" customFormat="1" ht="18" x14ac:dyDescent="0.2">
      <c r="A98" s="221">
        <f t="shared" si="4"/>
        <v>93</v>
      </c>
      <c r="B98" s="222"/>
      <c r="C98" s="199" t="s">
        <v>436</v>
      </c>
      <c r="D98" s="487" t="s">
        <v>459</v>
      </c>
      <c r="E98" s="438">
        <v>47</v>
      </c>
      <c r="F98" s="438">
        <v>3</v>
      </c>
      <c r="G98" s="438">
        <v>50</v>
      </c>
      <c r="H98" s="221">
        <f t="shared" si="5"/>
        <v>93</v>
      </c>
      <c r="J98" s="34"/>
      <c r="K98" s="34"/>
      <c r="L98" s="34"/>
      <c r="M98" s="34"/>
      <c r="N98" s="34"/>
    </row>
    <row r="99" spans="1:14" s="32" customFormat="1" ht="18" x14ac:dyDescent="0.25">
      <c r="A99" s="221">
        <f t="shared" si="4"/>
        <v>94</v>
      </c>
      <c r="B99" s="222"/>
      <c r="C99" s="201" t="s">
        <v>268</v>
      </c>
      <c r="D99" s="487" t="s">
        <v>111</v>
      </c>
      <c r="E99" s="438">
        <v>50.31</v>
      </c>
      <c r="F99" s="438"/>
      <c r="G99" s="438">
        <v>50.31</v>
      </c>
      <c r="H99" s="221">
        <f t="shared" si="5"/>
        <v>94</v>
      </c>
      <c r="J99" s="34"/>
      <c r="K99" s="34"/>
      <c r="L99" s="34"/>
      <c r="M99" s="34"/>
      <c r="N99" s="34"/>
    </row>
    <row r="100" spans="1:14" s="32" customFormat="1" ht="18" x14ac:dyDescent="0.2">
      <c r="A100" s="221">
        <f t="shared" si="4"/>
        <v>95</v>
      </c>
      <c r="B100" s="222"/>
      <c r="C100" s="199" t="s">
        <v>226</v>
      </c>
      <c r="D100" s="492" t="s">
        <v>108</v>
      </c>
      <c r="E100" s="438">
        <v>50.46</v>
      </c>
      <c r="F100" s="438"/>
      <c r="G100" s="438">
        <v>50.46</v>
      </c>
      <c r="H100" s="221">
        <f t="shared" si="5"/>
        <v>95</v>
      </c>
      <c r="J100" s="34"/>
      <c r="K100" s="34"/>
      <c r="L100" s="34"/>
      <c r="M100" s="34"/>
      <c r="N100" s="34"/>
    </row>
    <row r="101" spans="1:14" s="32" customFormat="1" ht="18" x14ac:dyDescent="0.2">
      <c r="A101" s="221">
        <f t="shared" si="4"/>
        <v>96</v>
      </c>
      <c r="B101" s="222"/>
      <c r="C101" s="204" t="s">
        <v>277</v>
      </c>
      <c r="D101" s="487" t="s">
        <v>272</v>
      </c>
      <c r="E101" s="438">
        <v>50.89</v>
      </c>
      <c r="F101" s="438"/>
      <c r="G101" s="438">
        <v>50.89</v>
      </c>
      <c r="H101" s="221">
        <f t="shared" si="5"/>
        <v>96</v>
      </c>
      <c r="J101" s="34"/>
      <c r="K101" s="34"/>
      <c r="L101" s="34"/>
      <c r="M101" s="34"/>
      <c r="N101" s="34"/>
    </row>
    <row r="102" spans="1:14" s="32" customFormat="1" ht="18" x14ac:dyDescent="0.2">
      <c r="A102" s="221">
        <f t="shared" si="4"/>
        <v>97</v>
      </c>
      <c r="B102" s="222"/>
      <c r="C102" s="205" t="s">
        <v>322</v>
      </c>
      <c r="D102" s="489" t="s">
        <v>315</v>
      </c>
      <c r="E102" s="438">
        <v>45.9</v>
      </c>
      <c r="F102" s="438">
        <v>5</v>
      </c>
      <c r="G102" s="438">
        <v>50.9</v>
      </c>
      <c r="H102" s="221">
        <f t="shared" si="5"/>
        <v>97</v>
      </c>
      <c r="J102" s="34"/>
      <c r="K102" s="34"/>
      <c r="L102" s="34"/>
      <c r="M102" s="34"/>
      <c r="N102" s="34"/>
    </row>
    <row r="103" spans="1:14" s="32" customFormat="1" ht="18" x14ac:dyDescent="0.2">
      <c r="A103" s="221">
        <f t="shared" si="4"/>
        <v>98</v>
      </c>
      <c r="B103" s="222"/>
      <c r="C103" s="199" t="s">
        <v>257</v>
      </c>
      <c r="D103" s="487" t="s">
        <v>249</v>
      </c>
      <c r="E103" s="438">
        <v>51.03</v>
      </c>
      <c r="F103" s="438"/>
      <c r="G103" s="438">
        <v>51.03</v>
      </c>
      <c r="H103" s="221">
        <f t="shared" si="5"/>
        <v>98</v>
      </c>
      <c r="J103" s="34"/>
      <c r="K103" s="34"/>
      <c r="L103" s="34"/>
      <c r="M103" s="34"/>
      <c r="N103" s="34"/>
    </row>
    <row r="104" spans="1:14" s="32" customFormat="1" ht="18" x14ac:dyDescent="0.25">
      <c r="A104" s="221">
        <f t="shared" si="4"/>
        <v>99</v>
      </c>
      <c r="B104" s="222"/>
      <c r="C104" s="201" t="s">
        <v>301</v>
      </c>
      <c r="D104" s="487" t="s">
        <v>298</v>
      </c>
      <c r="E104" s="438">
        <v>41.04</v>
      </c>
      <c r="F104" s="438">
        <v>10</v>
      </c>
      <c r="G104" s="438">
        <v>51.04</v>
      </c>
      <c r="H104" s="221">
        <f t="shared" si="5"/>
        <v>99</v>
      </c>
      <c r="J104" s="34"/>
      <c r="K104" s="34"/>
      <c r="L104" s="34"/>
      <c r="M104" s="34"/>
      <c r="N104" s="34"/>
    </row>
    <row r="105" spans="1:14" s="32" customFormat="1" ht="18" x14ac:dyDescent="0.25">
      <c r="A105" s="221">
        <f t="shared" si="4"/>
        <v>100</v>
      </c>
      <c r="B105" s="222"/>
      <c r="C105" s="201" t="s">
        <v>269</v>
      </c>
      <c r="D105" s="487" t="s">
        <v>111</v>
      </c>
      <c r="E105" s="438">
        <v>48.3</v>
      </c>
      <c r="F105" s="438">
        <v>3</v>
      </c>
      <c r="G105" s="438">
        <v>51.3</v>
      </c>
      <c r="H105" s="221">
        <f t="shared" si="5"/>
        <v>100</v>
      </c>
      <c r="J105" s="34"/>
      <c r="K105" s="34"/>
      <c r="L105" s="34"/>
      <c r="M105" s="34"/>
      <c r="N105" s="34"/>
    </row>
    <row r="106" spans="1:14" s="32" customFormat="1" ht="18" x14ac:dyDescent="0.2">
      <c r="A106" s="221">
        <f t="shared" si="4"/>
        <v>101</v>
      </c>
      <c r="B106" s="222"/>
      <c r="C106" s="202" t="s">
        <v>357</v>
      </c>
      <c r="D106" s="489" t="s">
        <v>356</v>
      </c>
      <c r="E106" s="438">
        <v>42.36</v>
      </c>
      <c r="F106" s="438">
        <v>9</v>
      </c>
      <c r="G106" s="438">
        <v>51.36</v>
      </c>
      <c r="H106" s="221">
        <f t="shared" si="5"/>
        <v>101</v>
      </c>
      <c r="J106" s="34"/>
      <c r="K106" s="34"/>
      <c r="L106" s="34"/>
      <c r="M106" s="34"/>
      <c r="N106" s="34"/>
    </row>
    <row r="107" spans="1:14" s="32" customFormat="1" ht="18" x14ac:dyDescent="0.2">
      <c r="A107" s="221">
        <f t="shared" si="4"/>
        <v>102</v>
      </c>
      <c r="B107" s="222"/>
      <c r="C107" s="199" t="s">
        <v>448</v>
      </c>
      <c r="D107" s="487" t="s">
        <v>447</v>
      </c>
      <c r="E107" s="438">
        <v>42.61</v>
      </c>
      <c r="F107" s="438">
        <v>9</v>
      </c>
      <c r="G107" s="438">
        <v>51.61</v>
      </c>
      <c r="H107" s="221">
        <f t="shared" si="5"/>
        <v>102</v>
      </c>
      <c r="J107" s="34"/>
      <c r="K107" s="34"/>
      <c r="L107" s="34"/>
      <c r="M107" s="34"/>
      <c r="N107" s="34"/>
    </row>
    <row r="108" spans="1:14" s="32" customFormat="1" ht="18" x14ac:dyDescent="0.2">
      <c r="A108" s="221">
        <f t="shared" si="4"/>
        <v>103</v>
      </c>
      <c r="B108" s="222"/>
      <c r="C108" s="199" t="s">
        <v>181</v>
      </c>
      <c r="D108" s="487" t="s">
        <v>102</v>
      </c>
      <c r="E108" s="438">
        <v>52</v>
      </c>
      <c r="F108" s="438"/>
      <c r="G108" s="438">
        <v>52</v>
      </c>
      <c r="H108" s="221">
        <f t="shared" si="5"/>
        <v>103</v>
      </c>
      <c r="J108" s="34"/>
      <c r="K108" s="34"/>
      <c r="L108" s="34"/>
      <c r="M108" s="34"/>
      <c r="N108" s="34"/>
    </row>
    <row r="109" spans="1:14" s="32" customFormat="1" ht="18" x14ac:dyDescent="0.2">
      <c r="A109" s="221">
        <f t="shared" si="4"/>
        <v>104</v>
      </c>
      <c r="B109" s="222"/>
      <c r="C109" s="199" t="s">
        <v>229</v>
      </c>
      <c r="D109" s="492" t="s">
        <v>108</v>
      </c>
      <c r="E109" s="438">
        <v>52</v>
      </c>
      <c r="F109" s="438"/>
      <c r="G109" s="438">
        <v>52</v>
      </c>
      <c r="H109" s="221">
        <v>103</v>
      </c>
      <c r="J109" s="34"/>
      <c r="K109" s="34"/>
      <c r="L109" s="34"/>
      <c r="M109" s="34"/>
      <c r="N109" s="34"/>
    </row>
    <row r="110" spans="1:14" s="32" customFormat="1" ht="18" x14ac:dyDescent="0.2">
      <c r="A110" s="221">
        <f t="shared" si="4"/>
        <v>105</v>
      </c>
      <c r="B110" s="222"/>
      <c r="C110" s="205" t="s">
        <v>323</v>
      </c>
      <c r="D110" s="489" t="s">
        <v>315</v>
      </c>
      <c r="E110" s="438">
        <v>46.22</v>
      </c>
      <c r="F110" s="438">
        <v>6</v>
      </c>
      <c r="G110" s="438">
        <v>52.22</v>
      </c>
      <c r="H110" s="221">
        <v>105</v>
      </c>
      <c r="J110" s="34"/>
      <c r="K110" s="34"/>
      <c r="L110" s="34"/>
      <c r="M110" s="34"/>
      <c r="N110" s="34"/>
    </row>
    <row r="111" spans="1:14" s="32" customFormat="1" ht="18" x14ac:dyDescent="0.2">
      <c r="A111" s="221">
        <f t="shared" si="4"/>
        <v>106</v>
      </c>
      <c r="B111" s="222"/>
      <c r="C111" s="199" t="s">
        <v>230</v>
      </c>
      <c r="D111" s="492" t="s">
        <v>108</v>
      </c>
      <c r="E111" s="438">
        <v>49.4</v>
      </c>
      <c r="F111" s="438">
        <v>3</v>
      </c>
      <c r="G111" s="438">
        <v>52.4</v>
      </c>
      <c r="H111" s="221">
        <f t="shared" si="5"/>
        <v>106</v>
      </c>
      <c r="J111" s="34"/>
      <c r="K111" s="34"/>
      <c r="L111" s="34"/>
      <c r="M111" s="34"/>
      <c r="N111" s="34"/>
    </row>
    <row r="112" spans="1:14" s="32" customFormat="1" ht="18" x14ac:dyDescent="0.2">
      <c r="A112" s="221">
        <f t="shared" si="4"/>
        <v>107</v>
      </c>
      <c r="B112" s="222"/>
      <c r="C112" s="198" t="s">
        <v>260</v>
      </c>
      <c r="D112" s="566" t="s">
        <v>110</v>
      </c>
      <c r="E112" s="438">
        <v>49.56</v>
      </c>
      <c r="F112" s="438">
        <v>3</v>
      </c>
      <c r="G112" s="438">
        <v>52.56</v>
      </c>
      <c r="H112" s="221">
        <f t="shared" si="5"/>
        <v>107</v>
      </c>
      <c r="J112" s="34"/>
      <c r="K112" s="34"/>
      <c r="L112" s="34"/>
      <c r="M112" s="34"/>
      <c r="N112" s="34"/>
    </row>
    <row r="113" spans="1:14" s="32" customFormat="1" ht="18" x14ac:dyDescent="0.2">
      <c r="A113" s="221">
        <f t="shared" si="4"/>
        <v>108</v>
      </c>
      <c r="B113" s="222"/>
      <c r="C113" s="205" t="s">
        <v>316</v>
      </c>
      <c r="D113" s="487" t="s">
        <v>315</v>
      </c>
      <c r="E113" s="438">
        <v>49.83</v>
      </c>
      <c r="F113" s="438">
        <v>3</v>
      </c>
      <c r="G113" s="438">
        <v>52.83</v>
      </c>
      <c r="H113" s="221">
        <f t="shared" si="5"/>
        <v>108</v>
      </c>
      <c r="J113" s="34"/>
      <c r="K113" s="34"/>
      <c r="L113" s="34"/>
      <c r="M113" s="34"/>
      <c r="N113" s="34"/>
    </row>
    <row r="114" spans="1:14" s="32" customFormat="1" ht="28.5" x14ac:dyDescent="0.2">
      <c r="A114" s="221">
        <f t="shared" si="4"/>
        <v>109</v>
      </c>
      <c r="B114" s="222"/>
      <c r="C114" s="202" t="s">
        <v>382</v>
      </c>
      <c r="D114" s="567" t="s">
        <v>479</v>
      </c>
      <c r="E114" s="438">
        <v>53.13</v>
      </c>
      <c r="F114" s="438"/>
      <c r="G114" s="438">
        <v>53.13</v>
      </c>
      <c r="H114" s="221">
        <f t="shared" si="5"/>
        <v>109</v>
      </c>
      <c r="J114" s="34"/>
      <c r="K114" s="34"/>
      <c r="L114" s="34"/>
      <c r="M114" s="34"/>
      <c r="N114" s="34"/>
    </row>
    <row r="115" spans="1:14" s="32" customFormat="1" ht="18" x14ac:dyDescent="0.2">
      <c r="A115" s="221">
        <f t="shared" si="4"/>
        <v>110</v>
      </c>
      <c r="B115" s="222"/>
      <c r="C115" s="198" t="s">
        <v>171</v>
      </c>
      <c r="D115" s="487" t="s">
        <v>168</v>
      </c>
      <c r="E115" s="438">
        <v>53.16</v>
      </c>
      <c r="F115" s="438"/>
      <c r="G115" s="438">
        <v>53.16</v>
      </c>
      <c r="H115" s="221">
        <f t="shared" si="5"/>
        <v>110</v>
      </c>
      <c r="J115" s="34"/>
      <c r="K115" s="34"/>
      <c r="L115" s="34"/>
      <c r="M115" s="34"/>
      <c r="N115" s="34"/>
    </row>
    <row r="116" spans="1:14" s="32" customFormat="1" ht="18" x14ac:dyDescent="0.2">
      <c r="A116" s="221">
        <f t="shared" si="4"/>
        <v>111</v>
      </c>
      <c r="B116" s="222"/>
      <c r="C116" s="199" t="s">
        <v>409</v>
      </c>
      <c r="D116" s="487" t="s">
        <v>116</v>
      </c>
      <c r="E116" s="438">
        <v>48.57</v>
      </c>
      <c r="F116" s="438">
        <v>5</v>
      </c>
      <c r="G116" s="438">
        <v>53.57</v>
      </c>
      <c r="H116" s="221">
        <f t="shared" si="5"/>
        <v>111</v>
      </c>
      <c r="J116" s="34"/>
      <c r="K116" s="34"/>
      <c r="L116" s="34"/>
      <c r="M116" s="34"/>
      <c r="N116" s="34"/>
    </row>
    <row r="117" spans="1:14" s="32" customFormat="1" ht="28.5" x14ac:dyDescent="0.2">
      <c r="A117" s="221">
        <f t="shared" si="4"/>
        <v>112</v>
      </c>
      <c r="B117" s="222"/>
      <c r="C117" s="199" t="s">
        <v>443</v>
      </c>
      <c r="D117" s="487" t="s">
        <v>430</v>
      </c>
      <c r="E117" s="438">
        <v>53.6</v>
      </c>
      <c r="F117" s="438"/>
      <c r="G117" s="438">
        <v>53.6</v>
      </c>
      <c r="H117" s="221">
        <f t="shared" si="5"/>
        <v>112</v>
      </c>
      <c r="J117" s="34"/>
      <c r="K117" s="34"/>
      <c r="L117" s="34"/>
      <c r="M117" s="34"/>
      <c r="N117" s="34"/>
    </row>
    <row r="118" spans="1:14" s="32" customFormat="1" ht="18" x14ac:dyDescent="0.2">
      <c r="A118" s="221">
        <f t="shared" si="4"/>
        <v>113</v>
      </c>
      <c r="B118" s="222"/>
      <c r="C118" s="199" t="s">
        <v>254</v>
      </c>
      <c r="D118" s="487" t="s">
        <v>249</v>
      </c>
      <c r="E118" s="438">
        <v>53.65</v>
      </c>
      <c r="F118" s="438"/>
      <c r="G118" s="438">
        <v>53.65</v>
      </c>
      <c r="H118" s="221">
        <f t="shared" si="5"/>
        <v>113</v>
      </c>
      <c r="J118" s="34"/>
      <c r="K118" s="34"/>
      <c r="L118" s="34"/>
      <c r="M118" s="34"/>
      <c r="N118" s="34"/>
    </row>
    <row r="119" spans="1:14" s="32" customFormat="1" ht="18" x14ac:dyDescent="0.2">
      <c r="A119" s="221">
        <f t="shared" si="4"/>
        <v>114</v>
      </c>
      <c r="B119" s="222"/>
      <c r="C119" s="199" t="s">
        <v>228</v>
      </c>
      <c r="D119" s="492" t="s">
        <v>108</v>
      </c>
      <c r="E119" s="438">
        <v>43</v>
      </c>
      <c r="F119" s="438">
        <v>11</v>
      </c>
      <c r="G119" s="438">
        <v>54</v>
      </c>
      <c r="H119" s="221">
        <f t="shared" si="5"/>
        <v>114</v>
      </c>
      <c r="J119" s="34"/>
      <c r="K119" s="34"/>
      <c r="L119" s="34"/>
      <c r="M119" s="34"/>
      <c r="N119" s="34"/>
    </row>
    <row r="120" spans="1:14" s="32" customFormat="1" ht="18" x14ac:dyDescent="0.2">
      <c r="A120" s="221">
        <f t="shared" si="4"/>
        <v>115</v>
      </c>
      <c r="B120" s="222"/>
      <c r="C120" s="199" t="s">
        <v>227</v>
      </c>
      <c r="D120" s="492" t="s">
        <v>108</v>
      </c>
      <c r="E120" s="438">
        <v>49.13</v>
      </c>
      <c r="F120" s="438">
        <v>5</v>
      </c>
      <c r="G120" s="438">
        <v>54.13</v>
      </c>
      <c r="H120" s="221">
        <f t="shared" si="5"/>
        <v>115</v>
      </c>
      <c r="J120" s="34"/>
      <c r="K120" s="34"/>
      <c r="L120" s="34"/>
      <c r="M120" s="34"/>
      <c r="N120" s="34"/>
    </row>
    <row r="121" spans="1:14" s="32" customFormat="1" ht="18" x14ac:dyDescent="0.2">
      <c r="A121" s="221">
        <f t="shared" si="4"/>
        <v>116</v>
      </c>
      <c r="B121" s="222"/>
      <c r="C121" s="199" t="s">
        <v>404</v>
      </c>
      <c r="D121" s="487" t="s">
        <v>116</v>
      </c>
      <c r="E121" s="438">
        <v>51.48</v>
      </c>
      <c r="F121" s="438">
        <v>3</v>
      </c>
      <c r="G121" s="438">
        <v>54.48</v>
      </c>
      <c r="H121" s="221">
        <f t="shared" si="5"/>
        <v>116</v>
      </c>
      <c r="J121" s="34"/>
      <c r="K121" s="34"/>
      <c r="L121" s="34"/>
      <c r="M121" s="34"/>
      <c r="N121" s="34"/>
    </row>
    <row r="122" spans="1:14" s="32" customFormat="1" ht="18" x14ac:dyDescent="0.2">
      <c r="A122" s="221">
        <f t="shared" si="4"/>
        <v>117</v>
      </c>
      <c r="B122" s="222"/>
      <c r="C122" s="198" t="s">
        <v>366</v>
      </c>
      <c r="D122" s="487" t="s">
        <v>148</v>
      </c>
      <c r="E122" s="438">
        <v>54.5</v>
      </c>
      <c r="F122" s="438"/>
      <c r="G122" s="438">
        <v>54.5</v>
      </c>
      <c r="H122" s="221">
        <f t="shared" si="5"/>
        <v>117</v>
      </c>
      <c r="J122" s="34"/>
      <c r="K122" s="34"/>
      <c r="L122" s="34"/>
      <c r="M122" s="34"/>
      <c r="N122" s="34"/>
    </row>
    <row r="123" spans="1:14" s="32" customFormat="1" ht="18" x14ac:dyDescent="0.2">
      <c r="A123" s="221">
        <f t="shared" si="4"/>
        <v>118</v>
      </c>
      <c r="B123" s="222"/>
      <c r="C123" s="199" t="s">
        <v>455</v>
      </c>
      <c r="D123" s="487" t="s">
        <v>447</v>
      </c>
      <c r="E123" s="438">
        <v>49.53</v>
      </c>
      <c r="F123" s="438">
        <v>6</v>
      </c>
      <c r="G123" s="438">
        <v>54.53</v>
      </c>
      <c r="H123" s="221">
        <f t="shared" si="5"/>
        <v>118</v>
      </c>
      <c r="J123" s="34"/>
      <c r="K123" s="34"/>
      <c r="L123" s="34"/>
      <c r="M123" s="34"/>
      <c r="N123" s="34"/>
    </row>
    <row r="124" spans="1:14" s="32" customFormat="1" ht="18" x14ac:dyDescent="0.2">
      <c r="A124" s="221">
        <f t="shared" si="4"/>
        <v>119</v>
      </c>
      <c r="B124" s="222"/>
      <c r="C124" s="198" t="s">
        <v>368</v>
      </c>
      <c r="D124" s="487" t="s">
        <v>148</v>
      </c>
      <c r="E124" s="438">
        <v>49.95</v>
      </c>
      <c r="F124" s="438">
        <v>5</v>
      </c>
      <c r="G124" s="438">
        <v>54.95</v>
      </c>
      <c r="H124" s="221">
        <f t="shared" si="5"/>
        <v>119</v>
      </c>
      <c r="J124" s="34"/>
      <c r="K124" s="34"/>
      <c r="L124" s="34"/>
      <c r="M124" s="34"/>
      <c r="N124" s="34"/>
    </row>
    <row r="125" spans="1:14" s="32" customFormat="1" ht="18" x14ac:dyDescent="0.2">
      <c r="A125" s="221">
        <f t="shared" si="4"/>
        <v>120</v>
      </c>
      <c r="B125" s="222"/>
      <c r="C125" s="199" t="s">
        <v>405</v>
      </c>
      <c r="D125" s="487" t="s">
        <v>116</v>
      </c>
      <c r="E125" s="438">
        <v>55.13</v>
      </c>
      <c r="F125" s="438"/>
      <c r="G125" s="438">
        <v>55.13</v>
      </c>
      <c r="H125" s="221">
        <f t="shared" si="5"/>
        <v>120</v>
      </c>
      <c r="J125" s="34"/>
      <c r="K125" s="34"/>
      <c r="L125" s="34"/>
      <c r="M125" s="34"/>
      <c r="N125" s="34"/>
    </row>
    <row r="126" spans="1:14" s="32" customFormat="1" ht="18" x14ac:dyDescent="0.2">
      <c r="A126" s="221">
        <f t="shared" si="4"/>
        <v>121</v>
      </c>
      <c r="B126" s="222"/>
      <c r="C126" s="199" t="s">
        <v>415</v>
      </c>
      <c r="D126" s="487" t="s">
        <v>114</v>
      </c>
      <c r="E126" s="438">
        <v>50.22</v>
      </c>
      <c r="F126" s="438">
        <v>5</v>
      </c>
      <c r="G126" s="438">
        <v>55.22</v>
      </c>
      <c r="H126" s="221">
        <f t="shared" si="5"/>
        <v>121</v>
      </c>
      <c r="J126" s="34"/>
      <c r="K126" s="34"/>
      <c r="L126" s="34"/>
      <c r="M126" s="34"/>
      <c r="N126" s="34"/>
    </row>
    <row r="127" spans="1:14" s="32" customFormat="1" ht="18" x14ac:dyDescent="0.25">
      <c r="A127" s="221">
        <f t="shared" si="4"/>
        <v>122</v>
      </c>
      <c r="B127" s="222"/>
      <c r="C127" s="201" t="s">
        <v>194</v>
      </c>
      <c r="D127" s="487" t="s">
        <v>104</v>
      </c>
      <c r="E127" s="438">
        <v>55.6</v>
      </c>
      <c r="F127" s="438"/>
      <c r="G127" s="438">
        <v>55.6</v>
      </c>
      <c r="H127" s="221">
        <f t="shared" si="5"/>
        <v>122</v>
      </c>
      <c r="J127" s="34"/>
      <c r="K127" s="34"/>
      <c r="L127" s="34"/>
      <c r="M127" s="34"/>
      <c r="N127" s="34"/>
    </row>
    <row r="128" spans="1:14" s="32" customFormat="1" ht="18" x14ac:dyDescent="0.2">
      <c r="A128" s="221">
        <f t="shared" si="4"/>
        <v>123</v>
      </c>
      <c r="B128" s="222"/>
      <c r="C128" s="199" t="s">
        <v>250</v>
      </c>
      <c r="D128" s="487" t="s">
        <v>249</v>
      </c>
      <c r="E128" s="438">
        <v>55.61</v>
      </c>
      <c r="F128" s="438"/>
      <c r="G128" s="438">
        <v>55.61</v>
      </c>
      <c r="H128" s="221">
        <f t="shared" si="5"/>
        <v>123</v>
      </c>
      <c r="J128" s="34"/>
      <c r="K128" s="34"/>
      <c r="L128" s="34"/>
      <c r="M128" s="34"/>
      <c r="N128" s="34"/>
    </row>
    <row r="129" spans="1:14" s="32" customFormat="1" ht="18" x14ac:dyDescent="0.25">
      <c r="A129" s="221">
        <f t="shared" si="4"/>
        <v>124</v>
      </c>
      <c r="B129" s="222"/>
      <c r="C129" s="201" t="s">
        <v>197</v>
      </c>
      <c r="D129" s="487" t="s">
        <v>104</v>
      </c>
      <c r="E129" s="438">
        <v>55.77</v>
      </c>
      <c r="F129" s="438"/>
      <c r="G129" s="438">
        <v>55.77</v>
      </c>
      <c r="H129" s="221">
        <f t="shared" si="5"/>
        <v>124</v>
      </c>
      <c r="J129" s="34"/>
      <c r="K129" s="34"/>
      <c r="L129" s="34"/>
      <c r="M129" s="34"/>
      <c r="N129" s="34"/>
    </row>
    <row r="130" spans="1:14" s="32" customFormat="1" ht="18" x14ac:dyDescent="0.25">
      <c r="A130" s="221">
        <f t="shared" si="4"/>
        <v>125</v>
      </c>
      <c r="B130" s="222"/>
      <c r="C130" s="201" t="s">
        <v>303</v>
      </c>
      <c r="D130" s="487" t="s">
        <v>298</v>
      </c>
      <c r="E130" s="438">
        <v>55.88</v>
      </c>
      <c r="F130" s="438"/>
      <c r="G130" s="438">
        <v>55.88</v>
      </c>
      <c r="H130" s="221">
        <f t="shared" si="5"/>
        <v>125</v>
      </c>
      <c r="J130" s="34"/>
      <c r="K130" s="34"/>
      <c r="L130" s="34"/>
      <c r="M130" s="34"/>
      <c r="N130" s="34"/>
    </row>
    <row r="131" spans="1:14" s="32" customFormat="1" ht="28.5" x14ac:dyDescent="0.2">
      <c r="A131" s="221">
        <f t="shared" si="4"/>
        <v>126</v>
      </c>
      <c r="B131" s="222"/>
      <c r="C131" s="198" t="s">
        <v>328</v>
      </c>
      <c r="D131" s="487" t="s">
        <v>477</v>
      </c>
      <c r="E131" s="438">
        <v>45.43</v>
      </c>
      <c r="F131" s="438">
        <v>11</v>
      </c>
      <c r="G131" s="438">
        <v>56.11</v>
      </c>
      <c r="H131" s="221">
        <f t="shared" si="5"/>
        <v>126</v>
      </c>
      <c r="J131" s="34"/>
      <c r="K131" s="34"/>
      <c r="L131" s="34"/>
      <c r="M131" s="34"/>
      <c r="N131" s="34"/>
    </row>
    <row r="132" spans="1:14" s="32" customFormat="1" ht="18" x14ac:dyDescent="0.2">
      <c r="A132" s="221">
        <f t="shared" si="4"/>
        <v>127</v>
      </c>
      <c r="B132" s="222"/>
      <c r="C132" s="199" t="s">
        <v>416</v>
      </c>
      <c r="D132" s="487" t="s">
        <v>114</v>
      </c>
      <c r="E132" s="438">
        <v>56.13</v>
      </c>
      <c r="F132" s="438"/>
      <c r="G132" s="438">
        <v>56.13</v>
      </c>
      <c r="H132" s="221">
        <f t="shared" si="5"/>
        <v>127</v>
      </c>
      <c r="J132" s="34"/>
      <c r="K132" s="34"/>
      <c r="L132" s="34"/>
      <c r="M132" s="34"/>
      <c r="N132" s="34"/>
    </row>
    <row r="133" spans="1:14" s="32" customFormat="1" ht="18" x14ac:dyDescent="0.2">
      <c r="A133" s="221">
        <f t="shared" si="4"/>
        <v>128</v>
      </c>
      <c r="B133" s="224"/>
      <c r="C133" s="199" t="s">
        <v>387</v>
      </c>
      <c r="D133" s="487" t="s">
        <v>149</v>
      </c>
      <c r="E133" s="438">
        <v>57.3</v>
      </c>
      <c r="F133" s="438"/>
      <c r="G133" s="438">
        <v>57.3</v>
      </c>
      <c r="H133" s="221">
        <f t="shared" si="5"/>
        <v>128</v>
      </c>
      <c r="J133" s="34"/>
      <c r="K133" s="34"/>
      <c r="L133" s="34"/>
      <c r="M133" s="34"/>
      <c r="N133" s="34"/>
    </row>
    <row r="134" spans="1:14" s="32" customFormat="1" ht="18" x14ac:dyDescent="0.2">
      <c r="A134" s="221">
        <f t="shared" si="4"/>
        <v>129</v>
      </c>
      <c r="B134" s="222"/>
      <c r="C134" s="199" t="s">
        <v>393</v>
      </c>
      <c r="D134" s="487" t="s">
        <v>149</v>
      </c>
      <c r="E134" s="438">
        <v>57.36</v>
      </c>
      <c r="F134" s="438"/>
      <c r="G134" s="438">
        <v>57.36</v>
      </c>
      <c r="H134" s="221">
        <f t="shared" si="5"/>
        <v>129</v>
      </c>
      <c r="J134" s="34"/>
      <c r="K134" s="34"/>
      <c r="L134" s="34"/>
      <c r="M134" s="34"/>
      <c r="N134" s="34"/>
    </row>
    <row r="135" spans="1:14" s="32" customFormat="1" ht="28.5" x14ac:dyDescent="0.2">
      <c r="A135" s="221">
        <f t="shared" si="4"/>
        <v>130</v>
      </c>
      <c r="B135" s="222"/>
      <c r="C135" s="198" t="s">
        <v>466</v>
      </c>
      <c r="D135" s="491" t="s">
        <v>395</v>
      </c>
      <c r="E135" s="438">
        <v>52.4</v>
      </c>
      <c r="F135" s="438">
        <v>5</v>
      </c>
      <c r="G135" s="438">
        <v>57.4</v>
      </c>
      <c r="H135" s="221">
        <f t="shared" si="5"/>
        <v>130</v>
      </c>
      <c r="J135" s="34"/>
      <c r="K135" s="34"/>
      <c r="L135" s="34"/>
      <c r="M135" s="34"/>
      <c r="N135" s="34"/>
    </row>
    <row r="136" spans="1:14" s="32" customFormat="1" ht="18" x14ac:dyDescent="0.25">
      <c r="A136" s="221">
        <f t="shared" ref="A136:A199" si="6">A135+1</f>
        <v>131</v>
      </c>
      <c r="B136" s="222"/>
      <c r="C136" s="201" t="s">
        <v>196</v>
      </c>
      <c r="D136" s="487" t="s">
        <v>104</v>
      </c>
      <c r="E136" s="438">
        <v>57.41</v>
      </c>
      <c r="F136" s="438"/>
      <c r="G136" s="438">
        <v>57.41</v>
      </c>
      <c r="H136" s="221">
        <f t="shared" si="5"/>
        <v>131</v>
      </c>
      <c r="J136" s="34"/>
      <c r="K136" s="34"/>
      <c r="L136" s="34"/>
      <c r="M136" s="34"/>
      <c r="N136" s="34"/>
    </row>
    <row r="137" spans="1:14" s="32" customFormat="1" ht="18" x14ac:dyDescent="0.2">
      <c r="A137" s="221">
        <f t="shared" si="6"/>
        <v>132</v>
      </c>
      <c r="B137" s="222"/>
      <c r="C137" s="199" t="s">
        <v>179</v>
      </c>
      <c r="D137" s="487" t="s">
        <v>102</v>
      </c>
      <c r="E137" s="438">
        <v>46.5</v>
      </c>
      <c r="F137" s="438">
        <v>11</v>
      </c>
      <c r="G137" s="438">
        <v>57.5</v>
      </c>
      <c r="H137" s="221">
        <f t="shared" ref="H137:H200" si="7">H136+1</f>
        <v>132</v>
      </c>
      <c r="J137" s="34"/>
      <c r="K137" s="34"/>
      <c r="L137" s="34"/>
      <c r="M137" s="34"/>
      <c r="N137" s="34"/>
    </row>
    <row r="138" spans="1:14" s="32" customFormat="1" ht="18" x14ac:dyDescent="0.2">
      <c r="A138" s="221">
        <f t="shared" si="6"/>
        <v>133</v>
      </c>
      <c r="B138" s="222"/>
      <c r="C138" s="198" t="s">
        <v>370</v>
      </c>
      <c r="D138" s="487" t="s">
        <v>148</v>
      </c>
      <c r="E138" s="438">
        <v>52.69</v>
      </c>
      <c r="F138" s="438">
        <v>5</v>
      </c>
      <c r="G138" s="438">
        <v>57.69</v>
      </c>
      <c r="H138" s="221">
        <f t="shared" si="7"/>
        <v>133</v>
      </c>
      <c r="J138" s="34"/>
      <c r="K138" s="34"/>
      <c r="L138" s="34"/>
      <c r="M138" s="34"/>
      <c r="N138" s="34"/>
    </row>
    <row r="139" spans="1:14" s="32" customFormat="1" ht="18" x14ac:dyDescent="0.25">
      <c r="A139" s="221">
        <f t="shared" si="6"/>
        <v>134</v>
      </c>
      <c r="B139" s="222"/>
      <c r="C139" s="201" t="s">
        <v>273</v>
      </c>
      <c r="D139" s="487" t="s">
        <v>272</v>
      </c>
      <c r="E139" s="438">
        <v>57.7</v>
      </c>
      <c r="F139" s="438"/>
      <c r="G139" s="438">
        <v>57.7</v>
      </c>
      <c r="H139" s="221">
        <f t="shared" si="7"/>
        <v>134</v>
      </c>
      <c r="J139" s="34"/>
      <c r="K139" s="34"/>
      <c r="L139" s="34"/>
      <c r="M139" s="34"/>
      <c r="N139" s="34"/>
    </row>
    <row r="140" spans="1:14" s="32" customFormat="1" ht="18" x14ac:dyDescent="0.2">
      <c r="A140" s="221">
        <f t="shared" si="6"/>
        <v>135</v>
      </c>
      <c r="B140" s="222"/>
      <c r="C140" s="202" t="s">
        <v>291</v>
      </c>
      <c r="D140" s="489" t="s">
        <v>112</v>
      </c>
      <c r="E140" s="438">
        <v>53.34</v>
      </c>
      <c r="F140" s="438">
        <v>5</v>
      </c>
      <c r="G140" s="438">
        <v>58.34</v>
      </c>
      <c r="H140" s="221">
        <f t="shared" si="7"/>
        <v>135</v>
      </c>
      <c r="J140" s="34"/>
      <c r="K140" s="34"/>
      <c r="L140" s="34"/>
      <c r="M140" s="34"/>
      <c r="N140" s="34"/>
    </row>
    <row r="141" spans="1:14" s="32" customFormat="1" ht="28.5" x14ac:dyDescent="0.2">
      <c r="A141" s="221">
        <f t="shared" si="6"/>
        <v>136</v>
      </c>
      <c r="B141" s="222"/>
      <c r="C141" s="205" t="s">
        <v>348</v>
      </c>
      <c r="D141" s="487" t="s">
        <v>458</v>
      </c>
      <c r="E141" s="438">
        <v>55.38</v>
      </c>
      <c r="F141" s="438">
        <v>3</v>
      </c>
      <c r="G141" s="438">
        <v>58.38</v>
      </c>
      <c r="H141" s="221">
        <f t="shared" si="7"/>
        <v>136</v>
      </c>
      <c r="J141" s="34"/>
      <c r="K141" s="34"/>
      <c r="L141" s="34"/>
      <c r="M141" s="34"/>
      <c r="N141" s="34"/>
    </row>
    <row r="142" spans="1:14" s="32" customFormat="1" ht="18" x14ac:dyDescent="0.2">
      <c r="A142" s="221">
        <f t="shared" si="6"/>
        <v>137</v>
      </c>
      <c r="B142" s="222"/>
      <c r="C142" s="205" t="s">
        <v>319</v>
      </c>
      <c r="D142" s="489" t="s">
        <v>315</v>
      </c>
      <c r="E142" s="438">
        <v>55.56</v>
      </c>
      <c r="F142" s="438">
        <v>3</v>
      </c>
      <c r="G142" s="438">
        <v>58.56</v>
      </c>
      <c r="H142" s="221">
        <f t="shared" si="7"/>
        <v>137</v>
      </c>
      <c r="J142" s="34"/>
      <c r="K142" s="34"/>
      <c r="L142" s="34"/>
      <c r="M142" s="34"/>
      <c r="N142" s="34"/>
    </row>
    <row r="143" spans="1:14" s="32" customFormat="1" ht="18" x14ac:dyDescent="0.2">
      <c r="A143" s="221">
        <f t="shared" si="6"/>
        <v>138</v>
      </c>
      <c r="B143" s="222"/>
      <c r="C143" s="205" t="s">
        <v>318</v>
      </c>
      <c r="D143" s="489" t="s">
        <v>315</v>
      </c>
      <c r="E143" s="438">
        <v>49.7</v>
      </c>
      <c r="F143" s="438">
        <v>10</v>
      </c>
      <c r="G143" s="438">
        <v>59.7</v>
      </c>
      <c r="H143" s="221">
        <f t="shared" si="7"/>
        <v>138</v>
      </c>
      <c r="J143" s="34"/>
      <c r="K143" s="34"/>
      <c r="L143" s="34"/>
      <c r="M143" s="34"/>
      <c r="N143" s="34"/>
    </row>
    <row r="144" spans="1:14" s="32" customFormat="1" ht="18" x14ac:dyDescent="0.2">
      <c r="A144" s="221">
        <f t="shared" si="6"/>
        <v>139</v>
      </c>
      <c r="B144" s="222"/>
      <c r="C144" s="202" t="s">
        <v>292</v>
      </c>
      <c r="D144" s="489" t="s">
        <v>112</v>
      </c>
      <c r="E144" s="438">
        <v>59.78</v>
      </c>
      <c r="F144" s="438"/>
      <c r="G144" s="438">
        <v>59.78</v>
      </c>
      <c r="H144" s="221">
        <f t="shared" si="7"/>
        <v>139</v>
      </c>
      <c r="J144" s="34"/>
      <c r="K144" s="34"/>
      <c r="L144" s="34"/>
      <c r="M144" s="34"/>
      <c r="N144" s="34"/>
    </row>
    <row r="145" spans="1:14" s="32" customFormat="1" ht="18" x14ac:dyDescent="0.2">
      <c r="A145" s="221">
        <f t="shared" si="6"/>
        <v>140</v>
      </c>
      <c r="B145" s="222"/>
      <c r="C145" s="198" t="s">
        <v>236</v>
      </c>
      <c r="D145" s="461" t="s">
        <v>232</v>
      </c>
      <c r="E145" s="438">
        <v>59.81</v>
      </c>
      <c r="F145" s="438"/>
      <c r="G145" s="438">
        <v>59.81</v>
      </c>
      <c r="H145" s="221">
        <f t="shared" si="7"/>
        <v>140</v>
      </c>
      <c r="J145" s="34"/>
      <c r="K145" s="34"/>
      <c r="L145" s="34"/>
      <c r="M145" s="34"/>
      <c r="N145" s="34"/>
    </row>
    <row r="146" spans="1:14" s="32" customFormat="1" ht="18" x14ac:dyDescent="0.2">
      <c r="A146" s="221">
        <f t="shared" si="6"/>
        <v>141</v>
      </c>
      <c r="B146" s="222"/>
      <c r="C146" s="198" t="s">
        <v>173</v>
      </c>
      <c r="D146" s="487" t="s">
        <v>168</v>
      </c>
      <c r="E146" s="438">
        <v>57</v>
      </c>
      <c r="F146" s="438">
        <v>3</v>
      </c>
      <c r="G146" s="438">
        <v>60</v>
      </c>
      <c r="H146" s="221">
        <f t="shared" si="7"/>
        <v>141</v>
      </c>
      <c r="J146" s="34"/>
      <c r="K146" s="34"/>
      <c r="L146" s="34"/>
      <c r="M146" s="34"/>
      <c r="N146" s="34"/>
    </row>
    <row r="147" spans="1:14" s="32" customFormat="1" ht="18" x14ac:dyDescent="0.2">
      <c r="A147" s="221">
        <f t="shared" si="6"/>
        <v>142</v>
      </c>
      <c r="B147" s="222"/>
      <c r="C147" s="202" t="s">
        <v>296</v>
      </c>
      <c r="D147" s="489" t="s">
        <v>112</v>
      </c>
      <c r="E147" s="438">
        <v>55.13</v>
      </c>
      <c r="F147" s="438">
        <v>5</v>
      </c>
      <c r="G147" s="438">
        <v>60.13</v>
      </c>
      <c r="H147" s="221">
        <f t="shared" si="7"/>
        <v>142</v>
      </c>
      <c r="J147" s="34"/>
      <c r="K147" s="34"/>
      <c r="L147" s="34"/>
      <c r="M147" s="34"/>
      <c r="N147" s="34"/>
    </row>
    <row r="148" spans="1:14" s="32" customFormat="1" ht="18" x14ac:dyDescent="0.2">
      <c r="A148" s="221">
        <f t="shared" si="6"/>
        <v>143</v>
      </c>
      <c r="B148" s="222"/>
      <c r="C148" s="199" t="s">
        <v>354</v>
      </c>
      <c r="D148" s="487" t="s">
        <v>117</v>
      </c>
      <c r="E148" s="438">
        <v>57.19</v>
      </c>
      <c r="F148" s="438">
        <v>3</v>
      </c>
      <c r="G148" s="438">
        <v>60.19</v>
      </c>
      <c r="H148" s="221">
        <f t="shared" si="7"/>
        <v>143</v>
      </c>
      <c r="J148" s="34"/>
      <c r="K148" s="34"/>
      <c r="L148" s="34"/>
      <c r="M148" s="34"/>
      <c r="N148" s="34"/>
    </row>
    <row r="149" spans="1:14" s="32" customFormat="1" ht="28.5" x14ac:dyDescent="0.2">
      <c r="A149" s="221">
        <f t="shared" si="6"/>
        <v>144</v>
      </c>
      <c r="B149" s="222"/>
      <c r="C149" s="199" t="s">
        <v>445</v>
      </c>
      <c r="D149" s="487" t="s">
        <v>430</v>
      </c>
      <c r="E149" s="438">
        <v>47.53</v>
      </c>
      <c r="F149" s="438">
        <v>13</v>
      </c>
      <c r="G149" s="438">
        <v>60.53</v>
      </c>
      <c r="H149" s="221">
        <f t="shared" si="7"/>
        <v>144</v>
      </c>
      <c r="J149" s="34"/>
      <c r="K149" s="34"/>
      <c r="L149" s="34"/>
      <c r="M149" s="34"/>
      <c r="N149" s="34"/>
    </row>
    <row r="150" spans="1:14" s="32" customFormat="1" ht="18" x14ac:dyDescent="0.2">
      <c r="A150" s="221">
        <f t="shared" si="6"/>
        <v>145</v>
      </c>
      <c r="B150" s="222"/>
      <c r="C150" s="306" t="s">
        <v>215</v>
      </c>
      <c r="D150" s="489" t="s">
        <v>106</v>
      </c>
      <c r="E150" s="438">
        <v>55.85</v>
      </c>
      <c r="F150" s="438">
        <v>5</v>
      </c>
      <c r="G150" s="438">
        <v>60.85</v>
      </c>
      <c r="H150" s="221">
        <f t="shared" si="7"/>
        <v>145</v>
      </c>
      <c r="J150" s="34"/>
      <c r="K150" s="34"/>
      <c r="L150" s="34"/>
      <c r="M150" s="34"/>
      <c r="N150" s="34"/>
    </row>
    <row r="151" spans="1:14" s="32" customFormat="1" ht="18" x14ac:dyDescent="0.25">
      <c r="A151" s="221">
        <f t="shared" si="6"/>
        <v>146</v>
      </c>
      <c r="B151" s="222"/>
      <c r="C151" s="328" t="s">
        <v>335</v>
      </c>
      <c r="D151" s="487" t="s">
        <v>332</v>
      </c>
      <c r="E151" s="438">
        <v>47.42</v>
      </c>
      <c r="F151" s="438">
        <v>14</v>
      </c>
      <c r="G151" s="438">
        <v>61.42</v>
      </c>
      <c r="H151" s="221">
        <f t="shared" si="7"/>
        <v>146</v>
      </c>
      <c r="J151" s="34"/>
      <c r="K151" s="34"/>
      <c r="L151" s="34"/>
      <c r="M151" s="34"/>
      <c r="N151" s="34"/>
    </row>
    <row r="152" spans="1:14" s="32" customFormat="1" ht="28.5" x14ac:dyDescent="0.2">
      <c r="A152" s="221">
        <f t="shared" si="6"/>
        <v>147</v>
      </c>
      <c r="B152" s="222"/>
      <c r="C152" s="198" t="s">
        <v>398</v>
      </c>
      <c r="D152" s="491" t="s">
        <v>395</v>
      </c>
      <c r="E152" s="438">
        <v>58.57</v>
      </c>
      <c r="F152" s="438">
        <v>3</v>
      </c>
      <c r="G152" s="438">
        <v>61.57</v>
      </c>
      <c r="H152" s="221">
        <f t="shared" si="7"/>
        <v>147</v>
      </c>
      <c r="J152" s="34"/>
      <c r="K152" s="34"/>
      <c r="L152" s="34"/>
      <c r="M152" s="34"/>
      <c r="N152" s="34"/>
    </row>
    <row r="153" spans="1:14" s="32" customFormat="1" ht="18" x14ac:dyDescent="0.2">
      <c r="A153" s="221">
        <f t="shared" si="6"/>
        <v>148</v>
      </c>
      <c r="B153" s="222"/>
      <c r="C153" s="199" t="s">
        <v>391</v>
      </c>
      <c r="D153" s="487" t="s">
        <v>149</v>
      </c>
      <c r="E153" s="438">
        <v>59.76</v>
      </c>
      <c r="F153" s="438">
        <v>3</v>
      </c>
      <c r="G153" s="438">
        <v>62.76</v>
      </c>
      <c r="H153" s="221">
        <f t="shared" si="7"/>
        <v>148</v>
      </c>
      <c r="J153" s="34"/>
      <c r="K153" s="34"/>
      <c r="L153" s="34"/>
      <c r="M153" s="34"/>
      <c r="N153" s="34"/>
    </row>
    <row r="154" spans="1:14" s="32" customFormat="1" ht="18" x14ac:dyDescent="0.2">
      <c r="A154" s="221">
        <f t="shared" si="6"/>
        <v>149</v>
      </c>
      <c r="B154" s="222"/>
      <c r="C154" s="198" t="s">
        <v>170</v>
      </c>
      <c r="D154" s="487" t="s">
        <v>168</v>
      </c>
      <c r="E154" s="438">
        <v>63</v>
      </c>
      <c r="F154" s="438"/>
      <c r="G154" s="438">
        <v>63</v>
      </c>
      <c r="H154" s="221">
        <f t="shared" si="7"/>
        <v>149</v>
      </c>
      <c r="J154" s="34"/>
      <c r="K154" s="34"/>
      <c r="L154" s="34"/>
      <c r="M154" s="34"/>
      <c r="N154" s="34"/>
    </row>
    <row r="155" spans="1:14" s="32" customFormat="1" ht="18" x14ac:dyDescent="0.2">
      <c r="A155" s="221">
        <f t="shared" si="6"/>
        <v>150</v>
      </c>
      <c r="B155" s="222"/>
      <c r="C155" s="306" t="s">
        <v>209</v>
      </c>
      <c r="D155" s="489" t="s">
        <v>106</v>
      </c>
      <c r="E155" s="438">
        <v>60</v>
      </c>
      <c r="F155" s="438">
        <v>3</v>
      </c>
      <c r="G155" s="438">
        <v>63</v>
      </c>
      <c r="H155" s="221">
        <v>149</v>
      </c>
      <c r="J155" s="34"/>
      <c r="K155" s="34"/>
      <c r="L155" s="34"/>
      <c r="M155" s="34"/>
      <c r="N155" s="34"/>
    </row>
    <row r="156" spans="1:14" s="32" customFormat="1" ht="28.9" customHeight="1" x14ac:dyDescent="0.2">
      <c r="A156" s="221">
        <f t="shared" si="6"/>
        <v>151</v>
      </c>
      <c r="B156" s="222"/>
      <c r="C156" s="199" t="s">
        <v>441</v>
      </c>
      <c r="D156" s="487" t="s">
        <v>430</v>
      </c>
      <c r="E156" s="438">
        <v>58.06</v>
      </c>
      <c r="F156" s="438">
        <v>5</v>
      </c>
      <c r="G156" s="438">
        <v>63.06</v>
      </c>
      <c r="H156" s="221">
        <v>151</v>
      </c>
      <c r="J156" s="34"/>
      <c r="K156" s="34"/>
      <c r="L156" s="34"/>
      <c r="M156" s="34"/>
      <c r="N156" s="34"/>
    </row>
    <row r="157" spans="1:14" s="32" customFormat="1" ht="18" x14ac:dyDescent="0.2">
      <c r="A157" s="221">
        <f t="shared" si="6"/>
        <v>152</v>
      </c>
      <c r="B157" s="222"/>
      <c r="C157" s="199" t="s">
        <v>433</v>
      </c>
      <c r="D157" s="487" t="s">
        <v>459</v>
      </c>
      <c r="E157" s="438">
        <v>60.5</v>
      </c>
      <c r="F157" s="438">
        <v>3</v>
      </c>
      <c r="G157" s="438">
        <v>63.5</v>
      </c>
      <c r="H157" s="221">
        <f t="shared" si="7"/>
        <v>152</v>
      </c>
      <c r="J157" s="34"/>
      <c r="K157" s="34"/>
      <c r="L157" s="34"/>
      <c r="M157" s="34"/>
      <c r="N157" s="34"/>
    </row>
    <row r="158" spans="1:14" s="32" customFormat="1" ht="28.5" x14ac:dyDescent="0.2">
      <c r="A158" s="221">
        <f t="shared" si="6"/>
        <v>153</v>
      </c>
      <c r="B158" s="222"/>
      <c r="C158" s="198" t="s">
        <v>467</v>
      </c>
      <c r="D158" s="491" t="s">
        <v>395</v>
      </c>
      <c r="E158" s="438">
        <v>63.69</v>
      </c>
      <c r="F158" s="438"/>
      <c r="G158" s="438">
        <v>63.69</v>
      </c>
      <c r="H158" s="221">
        <f t="shared" si="7"/>
        <v>153</v>
      </c>
      <c r="J158" s="34"/>
      <c r="K158" s="34"/>
      <c r="L158" s="34"/>
      <c r="M158" s="34"/>
      <c r="N158" s="34"/>
    </row>
    <row r="159" spans="1:14" s="32" customFormat="1" ht="28.5" x14ac:dyDescent="0.2">
      <c r="A159" s="221">
        <f t="shared" si="6"/>
        <v>154</v>
      </c>
      <c r="B159" s="222"/>
      <c r="C159" s="202" t="s">
        <v>384</v>
      </c>
      <c r="D159" s="567" t="s">
        <v>479</v>
      </c>
      <c r="E159" s="438">
        <v>64</v>
      </c>
      <c r="F159" s="438"/>
      <c r="G159" s="438">
        <v>64</v>
      </c>
      <c r="H159" s="221">
        <f t="shared" si="7"/>
        <v>154</v>
      </c>
      <c r="J159" s="34"/>
      <c r="K159" s="34"/>
      <c r="L159" s="34"/>
      <c r="M159" s="34"/>
      <c r="N159" s="34"/>
    </row>
    <row r="160" spans="1:14" s="32" customFormat="1" ht="28.5" x14ac:dyDescent="0.2">
      <c r="A160" s="221">
        <f t="shared" si="6"/>
        <v>155</v>
      </c>
      <c r="B160" s="222"/>
      <c r="C160" s="199" t="s">
        <v>439</v>
      </c>
      <c r="D160" s="487" t="s">
        <v>430</v>
      </c>
      <c r="E160" s="438">
        <v>64</v>
      </c>
      <c r="F160" s="438"/>
      <c r="G160" s="438">
        <v>64</v>
      </c>
      <c r="H160" s="221">
        <v>154</v>
      </c>
      <c r="J160" s="34"/>
      <c r="K160" s="34"/>
      <c r="L160" s="34"/>
      <c r="M160" s="34"/>
      <c r="N160" s="34"/>
    </row>
    <row r="161" spans="1:14" s="32" customFormat="1" ht="18" x14ac:dyDescent="0.2">
      <c r="A161" s="221">
        <f t="shared" si="6"/>
        <v>156</v>
      </c>
      <c r="B161" s="222"/>
      <c r="C161" s="199" t="s">
        <v>410</v>
      </c>
      <c r="D161" s="487" t="s">
        <v>116</v>
      </c>
      <c r="E161" s="438">
        <v>58.25</v>
      </c>
      <c r="F161" s="438">
        <v>6</v>
      </c>
      <c r="G161" s="438">
        <v>64.25</v>
      </c>
      <c r="H161" s="221">
        <v>156</v>
      </c>
      <c r="J161" s="34"/>
      <c r="K161" s="34"/>
      <c r="L161" s="34"/>
      <c r="M161" s="34"/>
      <c r="N161" s="34"/>
    </row>
    <row r="162" spans="1:14" s="32" customFormat="1" ht="18" x14ac:dyDescent="0.2">
      <c r="A162" s="221">
        <f t="shared" si="6"/>
        <v>157</v>
      </c>
      <c r="B162" s="222"/>
      <c r="C162" s="198" t="s">
        <v>374</v>
      </c>
      <c r="D162" s="487" t="s">
        <v>478</v>
      </c>
      <c r="E162" s="438">
        <v>59.6</v>
      </c>
      <c r="F162" s="438">
        <v>5</v>
      </c>
      <c r="G162" s="438">
        <v>64.599999999999994</v>
      </c>
      <c r="H162" s="221">
        <f t="shared" si="7"/>
        <v>157</v>
      </c>
      <c r="J162" s="34"/>
      <c r="K162" s="34"/>
      <c r="L162" s="34"/>
      <c r="M162" s="34"/>
      <c r="N162" s="34"/>
    </row>
    <row r="163" spans="1:14" s="32" customFormat="1" ht="18" x14ac:dyDescent="0.2">
      <c r="A163" s="221">
        <f t="shared" si="6"/>
        <v>158</v>
      </c>
      <c r="B163" s="222"/>
      <c r="C163" s="199" t="s">
        <v>351</v>
      </c>
      <c r="D163" s="487" t="s">
        <v>117</v>
      </c>
      <c r="E163" s="438">
        <v>66.319999999999993</v>
      </c>
      <c r="F163" s="438">
        <v>9</v>
      </c>
      <c r="G163" s="438">
        <v>65.319999999999993</v>
      </c>
      <c r="H163" s="221">
        <f t="shared" si="7"/>
        <v>158</v>
      </c>
      <c r="J163" s="34"/>
      <c r="K163" s="34"/>
      <c r="L163" s="34"/>
      <c r="M163" s="34"/>
      <c r="N163" s="34"/>
    </row>
    <row r="164" spans="1:14" s="32" customFormat="1" ht="28.5" x14ac:dyDescent="0.2">
      <c r="A164" s="221">
        <f t="shared" si="6"/>
        <v>159</v>
      </c>
      <c r="B164" s="222"/>
      <c r="C164" s="203" t="s">
        <v>400</v>
      </c>
      <c r="D164" s="491" t="s">
        <v>395</v>
      </c>
      <c r="E164" s="438">
        <v>55.37</v>
      </c>
      <c r="F164" s="438">
        <v>10</v>
      </c>
      <c r="G164" s="438">
        <v>65.37</v>
      </c>
      <c r="H164" s="221">
        <f t="shared" si="7"/>
        <v>159</v>
      </c>
      <c r="J164" s="34"/>
      <c r="K164" s="34"/>
      <c r="L164" s="34"/>
      <c r="M164" s="34"/>
      <c r="N164" s="34"/>
    </row>
    <row r="165" spans="1:14" s="32" customFormat="1" ht="36" x14ac:dyDescent="0.2">
      <c r="A165" s="221">
        <f t="shared" si="6"/>
        <v>160</v>
      </c>
      <c r="B165" s="222"/>
      <c r="C165" s="198" t="s">
        <v>326</v>
      </c>
      <c r="D165" s="487" t="s">
        <v>477</v>
      </c>
      <c r="E165" s="438">
        <v>58.43</v>
      </c>
      <c r="F165" s="438">
        <v>8</v>
      </c>
      <c r="G165" s="438">
        <v>66.430000000000007</v>
      </c>
      <c r="H165" s="221">
        <f t="shared" si="7"/>
        <v>160</v>
      </c>
      <c r="J165" s="34"/>
      <c r="K165" s="34"/>
      <c r="L165" s="34"/>
      <c r="M165" s="34"/>
      <c r="N165" s="34"/>
    </row>
    <row r="166" spans="1:14" s="32" customFormat="1" ht="18" x14ac:dyDescent="0.2">
      <c r="A166" s="221">
        <f t="shared" si="6"/>
        <v>161</v>
      </c>
      <c r="B166" s="222"/>
      <c r="C166" s="199" t="s">
        <v>406</v>
      </c>
      <c r="D166" s="487" t="s">
        <v>116</v>
      </c>
      <c r="E166" s="438">
        <v>63.53</v>
      </c>
      <c r="F166" s="438">
        <v>3</v>
      </c>
      <c r="G166" s="438">
        <v>66.53</v>
      </c>
      <c r="H166" s="221">
        <f t="shared" si="7"/>
        <v>161</v>
      </c>
      <c r="J166" s="34"/>
      <c r="K166" s="34"/>
      <c r="L166" s="34"/>
      <c r="M166" s="34"/>
      <c r="N166" s="34"/>
    </row>
    <row r="167" spans="1:14" s="32" customFormat="1" ht="18" x14ac:dyDescent="0.2">
      <c r="A167" s="221">
        <f t="shared" si="6"/>
        <v>162</v>
      </c>
      <c r="B167" s="222"/>
      <c r="C167" s="199" t="s">
        <v>388</v>
      </c>
      <c r="D167" s="487" t="s">
        <v>149</v>
      </c>
      <c r="E167" s="438">
        <v>67</v>
      </c>
      <c r="F167" s="438"/>
      <c r="G167" s="438">
        <v>67</v>
      </c>
      <c r="H167" s="221">
        <f t="shared" si="7"/>
        <v>162</v>
      </c>
      <c r="J167" s="34"/>
      <c r="K167" s="34"/>
      <c r="L167" s="34"/>
      <c r="M167" s="34"/>
      <c r="N167" s="34"/>
    </row>
    <row r="168" spans="1:14" s="32" customFormat="1" ht="18" x14ac:dyDescent="0.2">
      <c r="A168" s="221">
        <f t="shared" si="6"/>
        <v>163</v>
      </c>
      <c r="B168" s="222"/>
      <c r="C168" s="198" t="s">
        <v>367</v>
      </c>
      <c r="D168" s="487" t="s">
        <v>148</v>
      </c>
      <c r="E168" s="438">
        <v>64.099999999999994</v>
      </c>
      <c r="F168" s="438">
        <v>3</v>
      </c>
      <c r="G168" s="438">
        <v>67.099999999999994</v>
      </c>
      <c r="H168" s="221">
        <f t="shared" si="7"/>
        <v>163</v>
      </c>
      <c r="J168" s="34"/>
      <c r="K168" s="34"/>
      <c r="L168" s="34"/>
      <c r="M168" s="34"/>
      <c r="N168" s="34"/>
    </row>
    <row r="169" spans="1:14" s="32" customFormat="1" ht="18" x14ac:dyDescent="0.25">
      <c r="A169" s="221">
        <f t="shared" si="6"/>
        <v>164</v>
      </c>
      <c r="B169" s="222"/>
      <c r="C169" s="201" t="s">
        <v>267</v>
      </c>
      <c r="D169" s="487" t="s">
        <v>111</v>
      </c>
      <c r="E169" s="438">
        <v>57.18</v>
      </c>
      <c r="F169" s="438">
        <v>10</v>
      </c>
      <c r="G169" s="438">
        <v>67.180000000000007</v>
      </c>
      <c r="H169" s="221">
        <f t="shared" si="7"/>
        <v>164</v>
      </c>
      <c r="J169" s="34"/>
      <c r="K169" s="34"/>
      <c r="L169" s="34"/>
      <c r="M169" s="34"/>
      <c r="N169" s="34"/>
    </row>
    <row r="170" spans="1:14" s="32" customFormat="1" ht="18" x14ac:dyDescent="0.2">
      <c r="A170" s="221">
        <f t="shared" si="6"/>
        <v>165</v>
      </c>
      <c r="B170" s="222"/>
      <c r="C170" s="206" t="s">
        <v>221</v>
      </c>
      <c r="D170" s="461" t="s">
        <v>107</v>
      </c>
      <c r="E170" s="438">
        <v>63</v>
      </c>
      <c r="F170" s="438">
        <v>5</v>
      </c>
      <c r="G170" s="438">
        <v>68</v>
      </c>
      <c r="H170" s="221">
        <f t="shared" si="7"/>
        <v>165</v>
      </c>
      <c r="J170" s="34"/>
      <c r="K170" s="34"/>
      <c r="L170" s="34"/>
      <c r="M170" s="34"/>
      <c r="N170" s="34"/>
    </row>
    <row r="171" spans="1:14" s="32" customFormat="1" ht="18" x14ac:dyDescent="0.2">
      <c r="A171" s="221">
        <f t="shared" si="6"/>
        <v>166</v>
      </c>
      <c r="B171" s="222"/>
      <c r="C171" s="198" t="s">
        <v>258</v>
      </c>
      <c r="D171" s="566" t="s">
        <v>110</v>
      </c>
      <c r="E171" s="438">
        <v>66</v>
      </c>
      <c r="F171" s="438">
        <v>3</v>
      </c>
      <c r="G171" s="438">
        <v>69</v>
      </c>
      <c r="H171" s="221">
        <f t="shared" si="7"/>
        <v>166</v>
      </c>
      <c r="J171" s="34"/>
      <c r="K171" s="34"/>
      <c r="L171" s="34"/>
      <c r="M171" s="34"/>
      <c r="N171" s="34"/>
    </row>
    <row r="172" spans="1:14" s="32" customFormat="1" ht="18" x14ac:dyDescent="0.2">
      <c r="A172" s="221">
        <f t="shared" si="6"/>
        <v>167</v>
      </c>
      <c r="B172" s="222"/>
      <c r="C172" s="198" t="s">
        <v>243</v>
      </c>
      <c r="D172" s="487" t="s">
        <v>109</v>
      </c>
      <c r="E172" s="438">
        <v>69.08</v>
      </c>
      <c r="F172" s="438"/>
      <c r="G172" s="438">
        <v>69.08</v>
      </c>
      <c r="H172" s="221">
        <f t="shared" si="7"/>
        <v>167</v>
      </c>
      <c r="J172" s="34"/>
      <c r="K172" s="34"/>
      <c r="L172" s="34"/>
      <c r="M172" s="34"/>
      <c r="N172" s="34"/>
    </row>
    <row r="173" spans="1:14" s="32" customFormat="1" ht="18" x14ac:dyDescent="0.25">
      <c r="A173" s="221">
        <f t="shared" si="6"/>
        <v>168</v>
      </c>
      <c r="B173" s="222"/>
      <c r="C173" s="329" t="s">
        <v>339</v>
      </c>
      <c r="D173" s="487" t="s">
        <v>332</v>
      </c>
      <c r="E173" s="438">
        <v>63.71</v>
      </c>
      <c r="F173" s="438">
        <v>6</v>
      </c>
      <c r="G173" s="438">
        <v>69.709999999999994</v>
      </c>
      <c r="H173" s="221">
        <f t="shared" si="7"/>
        <v>168</v>
      </c>
      <c r="J173" s="34"/>
      <c r="K173" s="34"/>
      <c r="L173" s="34"/>
      <c r="M173" s="34"/>
      <c r="N173" s="34"/>
    </row>
    <row r="174" spans="1:14" s="32" customFormat="1" ht="18" x14ac:dyDescent="0.2">
      <c r="A174" s="221">
        <f t="shared" si="6"/>
        <v>169</v>
      </c>
      <c r="B174" s="222"/>
      <c r="C174" s="202" t="s">
        <v>264</v>
      </c>
      <c r="D174" s="566" t="s">
        <v>110</v>
      </c>
      <c r="E174" s="438">
        <v>64.459999999999994</v>
      </c>
      <c r="F174" s="438">
        <v>6</v>
      </c>
      <c r="G174" s="438">
        <v>70.459999999999994</v>
      </c>
      <c r="H174" s="221">
        <f t="shared" si="7"/>
        <v>169</v>
      </c>
      <c r="J174" s="34"/>
      <c r="K174" s="34"/>
      <c r="L174" s="34"/>
      <c r="M174" s="34"/>
      <c r="N174" s="34"/>
    </row>
    <row r="175" spans="1:14" s="32" customFormat="1" ht="18" x14ac:dyDescent="0.2">
      <c r="A175" s="221">
        <f t="shared" si="6"/>
        <v>170</v>
      </c>
      <c r="B175" s="223"/>
      <c r="C175" s="202" t="s">
        <v>248</v>
      </c>
      <c r="D175" s="487" t="s">
        <v>109</v>
      </c>
      <c r="E175" s="438">
        <v>67.53</v>
      </c>
      <c r="F175" s="438">
        <v>3</v>
      </c>
      <c r="G175" s="438">
        <v>70.53</v>
      </c>
      <c r="H175" s="221">
        <f t="shared" si="7"/>
        <v>170</v>
      </c>
      <c r="J175" s="34"/>
      <c r="K175" s="34"/>
      <c r="L175" s="34"/>
      <c r="M175" s="34"/>
      <c r="N175" s="34"/>
    </row>
    <row r="176" spans="1:14" s="32" customFormat="1" ht="18" x14ac:dyDescent="0.2">
      <c r="A176" s="221">
        <f t="shared" si="6"/>
        <v>171</v>
      </c>
      <c r="B176" s="222"/>
      <c r="C176" s="206" t="s">
        <v>220</v>
      </c>
      <c r="D176" s="461" t="s">
        <v>107</v>
      </c>
      <c r="E176" s="438">
        <v>68</v>
      </c>
      <c r="F176" s="438">
        <v>3</v>
      </c>
      <c r="G176" s="438">
        <v>71</v>
      </c>
      <c r="H176" s="221">
        <f t="shared" si="7"/>
        <v>171</v>
      </c>
      <c r="J176" s="34"/>
      <c r="K176" s="34"/>
      <c r="L176" s="34"/>
      <c r="M176" s="34"/>
      <c r="N176" s="34"/>
    </row>
    <row r="177" spans="1:14" s="32" customFormat="1" ht="18" x14ac:dyDescent="0.2">
      <c r="A177" s="221">
        <f t="shared" si="6"/>
        <v>172</v>
      </c>
      <c r="B177" s="222"/>
      <c r="C177" s="205" t="s">
        <v>320</v>
      </c>
      <c r="D177" s="489" t="s">
        <v>315</v>
      </c>
      <c r="E177" s="438">
        <v>71</v>
      </c>
      <c r="F177" s="438"/>
      <c r="G177" s="438">
        <v>71</v>
      </c>
      <c r="H177" s="221">
        <v>171</v>
      </c>
      <c r="J177" s="34"/>
      <c r="K177" s="34"/>
      <c r="L177" s="34"/>
      <c r="M177" s="34"/>
      <c r="N177" s="34"/>
    </row>
    <row r="178" spans="1:14" s="32" customFormat="1" ht="36" x14ac:dyDescent="0.2">
      <c r="A178" s="221">
        <f t="shared" si="6"/>
        <v>173</v>
      </c>
      <c r="B178" s="222"/>
      <c r="C178" s="198" t="s">
        <v>378</v>
      </c>
      <c r="D178" s="487" t="s">
        <v>478</v>
      </c>
      <c r="E178" s="438">
        <v>72.040000000000006</v>
      </c>
      <c r="F178" s="438"/>
      <c r="G178" s="438">
        <v>72.040000000000006</v>
      </c>
      <c r="H178" s="221">
        <v>173</v>
      </c>
      <c r="J178" s="34"/>
      <c r="K178" s="34"/>
      <c r="L178" s="34"/>
      <c r="M178" s="34"/>
      <c r="N178" s="34"/>
    </row>
    <row r="179" spans="1:14" s="32" customFormat="1" ht="18" x14ac:dyDescent="0.25">
      <c r="A179" s="221">
        <f t="shared" si="6"/>
        <v>174</v>
      </c>
      <c r="B179" s="222"/>
      <c r="C179" s="201" t="s">
        <v>468</v>
      </c>
      <c r="D179" s="487" t="s">
        <v>272</v>
      </c>
      <c r="E179" s="438">
        <v>70</v>
      </c>
      <c r="F179" s="438">
        <v>3</v>
      </c>
      <c r="G179" s="438">
        <v>73</v>
      </c>
      <c r="H179" s="221">
        <f t="shared" si="7"/>
        <v>174</v>
      </c>
      <c r="J179" s="34"/>
      <c r="K179" s="34"/>
      <c r="L179" s="34"/>
      <c r="M179" s="34"/>
      <c r="N179" s="34"/>
    </row>
    <row r="180" spans="1:14" s="32" customFormat="1" ht="28.5" x14ac:dyDescent="0.2">
      <c r="A180" s="221">
        <f t="shared" si="6"/>
        <v>175</v>
      </c>
      <c r="B180" s="222"/>
      <c r="C180" s="202" t="s">
        <v>383</v>
      </c>
      <c r="D180" s="567" t="s">
        <v>479</v>
      </c>
      <c r="E180" s="438">
        <v>67.19</v>
      </c>
      <c r="F180" s="438">
        <v>6</v>
      </c>
      <c r="G180" s="438">
        <v>73.19</v>
      </c>
      <c r="H180" s="221">
        <f t="shared" si="7"/>
        <v>175</v>
      </c>
      <c r="J180" s="34"/>
      <c r="K180" s="34"/>
      <c r="L180" s="34"/>
      <c r="M180" s="34"/>
      <c r="N180" s="34"/>
    </row>
    <row r="181" spans="1:14" s="32" customFormat="1" ht="18" x14ac:dyDescent="0.2">
      <c r="A181" s="221">
        <f t="shared" si="6"/>
        <v>176</v>
      </c>
      <c r="B181" s="222"/>
      <c r="C181" s="198" t="s">
        <v>242</v>
      </c>
      <c r="D181" s="487" t="s">
        <v>109</v>
      </c>
      <c r="E181" s="438">
        <v>74</v>
      </c>
      <c r="F181" s="438"/>
      <c r="G181" s="438">
        <v>74</v>
      </c>
      <c r="H181" s="221">
        <f t="shared" si="7"/>
        <v>176</v>
      </c>
      <c r="J181" s="34"/>
      <c r="K181" s="34"/>
      <c r="L181" s="34"/>
      <c r="M181" s="34"/>
      <c r="N181" s="34"/>
    </row>
    <row r="182" spans="1:14" s="32" customFormat="1" ht="18" x14ac:dyDescent="0.25">
      <c r="A182" s="221">
        <f t="shared" si="6"/>
        <v>177</v>
      </c>
      <c r="B182" s="222"/>
      <c r="C182" s="329" t="s">
        <v>340</v>
      </c>
      <c r="D182" s="487" t="s">
        <v>332</v>
      </c>
      <c r="E182" s="438">
        <v>65.290000000000006</v>
      </c>
      <c r="F182" s="438">
        <v>9</v>
      </c>
      <c r="G182" s="438">
        <v>74.290000000000006</v>
      </c>
      <c r="H182" s="221">
        <f t="shared" si="7"/>
        <v>177</v>
      </c>
      <c r="J182" s="34"/>
      <c r="K182" s="34"/>
      <c r="L182" s="34"/>
      <c r="M182" s="34"/>
      <c r="N182" s="34"/>
    </row>
    <row r="183" spans="1:14" s="32" customFormat="1" ht="18" x14ac:dyDescent="0.2">
      <c r="A183" s="221">
        <f t="shared" si="6"/>
        <v>178</v>
      </c>
      <c r="B183" s="222"/>
      <c r="C183" s="199" t="s">
        <v>225</v>
      </c>
      <c r="D183" s="492" t="s">
        <v>108</v>
      </c>
      <c r="E183" s="438">
        <v>75</v>
      </c>
      <c r="F183" s="438"/>
      <c r="G183" s="438">
        <v>75</v>
      </c>
      <c r="H183" s="221">
        <f t="shared" si="7"/>
        <v>178</v>
      </c>
      <c r="J183" s="34"/>
      <c r="K183" s="34"/>
      <c r="L183" s="34"/>
      <c r="M183" s="34"/>
      <c r="N183" s="34"/>
    </row>
    <row r="184" spans="1:14" s="32" customFormat="1" ht="18" x14ac:dyDescent="0.2">
      <c r="A184" s="221">
        <f t="shared" si="6"/>
        <v>179</v>
      </c>
      <c r="B184" s="222"/>
      <c r="C184" s="203" t="s">
        <v>321</v>
      </c>
      <c r="D184" s="489" t="s">
        <v>315</v>
      </c>
      <c r="E184" s="438">
        <v>69</v>
      </c>
      <c r="F184" s="438">
        <v>6</v>
      </c>
      <c r="G184" s="438">
        <v>75</v>
      </c>
      <c r="H184" s="221">
        <v>178</v>
      </c>
      <c r="J184" s="34"/>
      <c r="K184" s="34"/>
      <c r="L184" s="34"/>
      <c r="M184" s="34"/>
      <c r="N184" s="34"/>
    </row>
    <row r="185" spans="1:14" s="32" customFormat="1" ht="18" x14ac:dyDescent="0.2">
      <c r="A185" s="221">
        <f t="shared" si="6"/>
        <v>180</v>
      </c>
      <c r="B185" s="222"/>
      <c r="C185" s="199" t="s">
        <v>350</v>
      </c>
      <c r="D185" s="487" t="s">
        <v>117</v>
      </c>
      <c r="E185" s="438">
        <v>67</v>
      </c>
      <c r="F185" s="438">
        <v>8</v>
      </c>
      <c r="G185" s="438">
        <v>75</v>
      </c>
      <c r="H185" s="221">
        <v>178</v>
      </c>
      <c r="J185" s="34"/>
      <c r="K185" s="34"/>
      <c r="L185" s="34"/>
      <c r="M185" s="34"/>
      <c r="N185" s="34"/>
    </row>
    <row r="186" spans="1:14" s="32" customFormat="1" ht="18" x14ac:dyDescent="0.2">
      <c r="A186" s="221">
        <f t="shared" si="6"/>
        <v>181</v>
      </c>
      <c r="B186" s="222"/>
      <c r="C186" s="199" t="s">
        <v>450</v>
      </c>
      <c r="D186" s="487" t="s">
        <v>447</v>
      </c>
      <c r="E186" s="438">
        <v>67.13</v>
      </c>
      <c r="F186" s="438">
        <v>8</v>
      </c>
      <c r="G186" s="438">
        <v>75.13</v>
      </c>
      <c r="H186" s="221">
        <v>181</v>
      </c>
      <c r="J186" s="34"/>
      <c r="K186" s="34"/>
      <c r="L186" s="34"/>
      <c r="M186" s="34"/>
      <c r="N186" s="34"/>
    </row>
    <row r="187" spans="1:14" s="32" customFormat="1" ht="18" x14ac:dyDescent="0.25">
      <c r="A187" s="221">
        <f t="shared" si="6"/>
        <v>182</v>
      </c>
      <c r="B187" s="222"/>
      <c r="C187" s="201" t="s">
        <v>271</v>
      </c>
      <c r="D187" s="487" t="s">
        <v>111</v>
      </c>
      <c r="E187" s="438">
        <v>65.28</v>
      </c>
      <c r="F187" s="438">
        <v>10</v>
      </c>
      <c r="G187" s="438">
        <v>75.28</v>
      </c>
      <c r="H187" s="221">
        <f t="shared" si="7"/>
        <v>182</v>
      </c>
      <c r="J187" s="34"/>
      <c r="K187" s="34"/>
      <c r="L187" s="34"/>
      <c r="M187" s="34"/>
      <c r="N187" s="34"/>
    </row>
    <row r="188" spans="1:14" s="32" customFormat="1" ht="18" x14ac:dyDescent="0.2">
      <c r="A188" s="221">
        <f t="shared" si="6"/>
        <v>183</v>
      </c>
      <c r="B188" s="222"/>
      <c r="C188" s="199" t="s">
        <v>414</v>
      </c>
      <c r="D188" s="487" t="s">
        <v>114</v>
      </c>
      <c r="E188" s="438">
        <v>67.66</v>
      </c>
      <c r="F188" s="438">
        <v>8</v>
      </c>
      <c r="G188" s="438">
        <v>75.66</v>
      </c>
      <c r="H188" s="221">
        <f t="shared" si="7"/>
        <v>183</v>
      </c>
      <c r="J188" s="34"/>
      <c r="K188" s="34"/>
      <c r="L188" s="34"/>
      <c r="M188" s="34"/>
      <c r="N188" s="34"/>
    </row>
    <row r="189" spans="1:14" s="32" customFormat="1" ht="18" x14ac:dyDescent="0.2">
      <c r="A189" s="221">
        <f t="shared" si="6"/>
        <v>184</v>
      </c>
      <c r="B189" s="222"/>
      <c r="C189" s="198" t="s">
        <v>245</v>
      </c>
      <c r="D189" s="487" t="s">
        <v>109</v>
      </c>
      <c r="E189" s="438">
        <v>70</v>
      </c>
      <c r="F189" s="438">
        <v>6</v>
      </c>
      <c r="G189" s="438">
        <v>76</v>
      </c>
      <c r="H189" s="221">
        <f t="shared" si="7"/>
        <v>184</v>
      </c>
      <c r="J189" s="34"/>
      <c r="K189" s="34"/>
      <c r="L189" s="34"/>
      <c r="M189" s="34"/>
      <c r="N189" s="34"/>
    </row>
    <row r="190" spans="1:14" s="32" customFormat="1" ht="18" x14ac:dyDescent="0.2">
      <c r="A190" s="221">
        <f t="shared" si="6"/>
        <v>185</v>
      </c>
      <c r="B190" s="222"/>
      <c r="C190" s="202" t="s">
        <v>295</v>
      </c>
      <c r="D190" s="489" t="s">
        <v>112</v>
      </c>
      <c r="E190" s="438">
        <v>73</v>
      </c>
      <c r="F190" s="438">
        <v>3</v>
      </c>
      <c r="G190" s="438">
        <v>76</v>
      </c>
      <c r="H190" s="221">
        <v>184</v>
      </c>
      <c r="J190" s="34"/>
      <c r="K190" s="34"/>
      <c r="L190" s="34"/>
      <c r="M190" s="34"/>
      <c r="N190" s="34"/>
    </row>
    <row r="191" spans="1:14" s="32" customFormat="1" ht="18" x14ac:dyDescent="0.25">
      <c r="A191" s="221">
        <f t="shared" si="6"/>
        <v>186</v>
      </c>
      <c r="B191" s="222"/>
      <c r="C191" s="329" t="s">
        <v>337</v>
      </c>
      <c r="D191" s="487" t="s">
        <v>332</v>
      </c>
      <c r="E191" s="438">
        <v>73</v>
      </c>
      <c r="F191" s="438">
        <v>3</v>
      </c>
      <c r="G191" s="438">
        <v>76</v>
      </c>
      <c r="H191" s="221">
        <v>184</v>
      </c>
      <c r="J191" s="34"/>
      <c r="K191" s="34"/>
      <c r="L191" s="34"/>
      <c r="M191" s="34"/>
      <c r="N191" s="34"/>
    </row>
    <row r="192" spans="1:14" s="32" customFormat="1" ht="18" x14ac:dyDescent="0.2">
      <c r="A192" s="221">
        <f t="shared" si="6"/>
        <v>187</v>
      </c>
      <c r="B192" s="222"/>
      <c r="C192" s="199" t="s">
        <v>255</v>
      </c>
      <c r="D192" s="487" t="s">
        <v>249</v>
      </c>
      <c r="E192" s="438">
        <v>71</v>
      </c>
      <c r="F192" s="438">
        <v>6</v>
      </c>
      <c r="G192" s="438">
        <v>77</v>
      </c>
      <c r="H192" s="221">
        <v>187</v>
      </c>
      <c r="J192" s="34"/>
      <c r="K192" s="34"/>
      <c r="L192" s="34"/>
      <c r="M192" s="34"/>
      <c r="N192" s="34"/>
    </row>
    <row r="193" spans="1:14" s="32" customFormat="1" ht="18" x14ac:dyDescent="0.25">
      <c r="A193" s="221">
        <f t="shared" si="6"/>
        <v>188</v>
      </c>
      <c r="B193" s="222"/>
      <c r="C193" s="201" t="s">
        <v>266</v>
      </c>
      <c r="D193" s="487" t="s">
        <v>111</v>
      </c>
      <c r="E193" s="438">
        <v>69</v>
      </c>
      <c r="F193" s="438">
        <v>8</v>
      </c>
      <c r="G193" s="438">
        <v>77</v>
      </c>
      <c r="H193" s="221">
        <v>187</v>
      </c>
      <c r="J193" s="34"/>
      <c r="K193" s="34"/>
      <c r="L193" s="34"/>
      <c r="M193" s="34"/>
      <c r="N193" s="34"/>
    </row>
    <row r="194" spans="1:14" s="32" customFormat="1" ht="18" x14ac:dyDescent="0.2">
      <c r="A194" s="221">
        <f t="shared" si="6"/>
        <v>189</v>
      </c>
      <c r="B194" s="222"/>
      <c r="C194" s="198" t="s">
        <v>247</v>
      </c>
      <c r="D194" s="487" t="s">
        <v>109</v>
      </c>
      <c r="E194" s="438">
        <v>77.39</v>
      </c>
      <c r="F194" s="438"/>
      <c r="G194" s="438">
        <v>77.39</v>
      </c>
      <c r="H194" s="221">
        <v>189</v>
      </c>
      <c r="J194" s="34"/>
      <c r="K194" s="34"/>
      <c r="L194" s="34"/>
      <c r="M194" s="34"/>
      <c r="N194" s="34"/>
    </row>
    <row r="195" spans="1:14" s="32" customFormat="1" ht="18" x14ac:dyDescent="0.25">
      <c r="A195" s="221">
        <f t="shared" si="6"/>
        <v>190</v>
      </c>
      <c r="B195" s="224"/>
      <c r="C195" s="318" t="s">
        <v>284</v>
      </c>
      <c r="D195" s="490" t="s">
        <v>281</v>
      </c>
      <c r="E195" s="438">
        <v>67.849999999999994</v>
      </c>
      <c r="F195" s="438">
        <v>10</v>
      </c>
      <c r="G195" s="438">
        <v>77.849999999999994</v>
      </c>
      <c r="H195" s="221">
        <f t="shared" si="7"/>
        <v>190</v>
      </c>
      <c r="J195" s="34"/>
      <c r="K195" s="34"/>
      <c r="L195" s="34"/>
      <c r="M195" s="34"/>
      <c r="N195" s="34"/>
    </row>
    <row r="196" spans="1:14" s="32" customFormat="1" ht="18" x14ac:dyDescent="0.2">
      <c r="A196" s="221">
        <f t="shared" si="6"/>
        <v>191</v>
      </c>
      <c r="B196" s="222"/>
      <c r="C196" s="198" t="s">
        <v>233</v>
      </c>
      <c r="D196" s="461" t="s">
        <v>232</v>
      </c>
      <c r="E196" s="438">
        <v>70</v>
      </c>
      <c r="F196" s="438">
        <v>8</v>
      </c>
      <c r="G196" s="438">
        <v>78</v>
      </c>
      <c r="H196" s="221">
        <f t="shared" si="7"/>
        <v>191</v>
      </c>
      <c r="J196" s="34"/>
      <c r="K196" s="34"/>
      <c r="L196" s="34"/>
      <c r="M196" s="34"/>
      <c r="N196" s="34"/>
    </row>
    <row r="197" spans="1:14" s="32" customFormat="1" ht="18" x14ac:dyDescent="0.25">
      <c r="A197" s="221">
        <f t="shared" si="6"/>
        <v>192</v>
      </c>
      <c r="B197" s="222"/>
      <c r="C197" s="201" t="s">
        <v>270</v>
      </c>
      <c r="D197" s="487" t="s">
        <v>111</v>
      </c>
      <c r="E197" s="438">
        <v>75</v>
      </c>
      <c r="F197" s="438">
        <v>3</v>
      </c>
      <c r="G197" s="438">
        <v>78</v>
      </c>
      <c r="H197" s="221">
        <v>191</v>
      </c>
      <c r="J197" s="34"/>
      <c r="K197" s="34"/>
      <c r="L197" s="34"/>
      <c r="M197" s="34"/>
      <c r="N197" s="34"/>
    </row>
    <row r="198" spans="1:14" s="32" customFormat="1" ht="18" x14ac:dyDescent="0.2">
      <c r="A198" s="221">
        <f t="shared" si="6"/>
        <v>193</v>
      </c>
      <c r="B198" s="222"/>
      <c r="C198" s="199" t="s">
        <v>352</v>
      </c>
      <c r="D198" s="487" t="s">
        <v>117</v>
      </c>
      <c r="E198" s="438">
        <v>78.47</v>
      </c>
      <c r="F198" s="438"/>
      <c r="G198" s="438">
        <v>78.47</v>
      </c>
      <c r="H198" s="221">
        <v>193</v>
      </c>
      <c r="J198" s="34"/>
      <c r="K198" s="34"/>
      <c r="L198" s="34"/>
      <c r="M198" s="34"/>
      <c r="N198" s="34"/>
    </row>
    <row r="199" spans="1:14" s="32" customFormat="1" ht="18" x14ac:dyDescent="0.2">
      <c r="A199" s="221">
        <f t="shared" si="6"/>
        <v>194</v>
      </c>
      <c r="B199" s="222"/>
      <c r="C199" s="199" t="s">
        <v>408</v>
      </c>
      <c r="D199" s="487" t="s">
        <v>116</v>
      </c>
      <c r="E199" s="438">
        <v>73</v>
      </c>
      <c r="F199" s="438">
        <v>6</v>
      </c>
      <c r="G199" s="438">
        <v>79</v>
      </c>
      <c r="H199" s="221">
        <f t="shared" si="7"/>
        <v>194</v>
      </c>
      <c r="J199" s="34"/>
      <c r="K199" s="34"/>
      <c r="L199" s="34"/>
      <c r="M199" s="34"/>
      <c r="N199" s="34"/>
    </row>
    <row r="200" spans="1:14" s="32" customFormat="1" ht="18" x14ac:dyDescent="0.2">
      <c r="A200" s="221">
        <f t="shared" ref="A200:A263" si="8">A199+1</f>
        <v>195</v>
      </c>
      <c r="B200" s="222"/>
      <c r="C200" s="199" t="s">
        <v>389</v>
      </c>
      <c r="D200" s="487" t="s">
        <v>149</v>
      </c>
      <c r="E200" s="438">
        <v>74.040000000000006</v>
      </c>
      <c r="F200" s="438">
        <v>5</v>
      </c>
      <c r="G200" s="438">
        <v>79.040000000000006</v>
      </c>
      <c r="H200" s="221">
        <f t="shared" si="7"/>
        <v>195</v>
      </c>
      <c r="J200" s="34"/>
      <c r="K200" s="34"/>
      <c r="L200" s="34"/>
      <c r="M200" s="34"/>
      <c r="N200" s="34"/>
    </row>
    <row r="201" spans="1:14" s="32" customFormat="1" ht="28.5" x14ac:dyDescent="0.2">
      <c r="A201" s="221">
        <f t="shared" si="8"/>
        <v>196</v>
      </c>
      <c r="B201" s="222"/>
      <c r="C201" s="199" t="s">
        <v>442</v>
      </c>
      <c r="D201" s="487" t="s">
        <v>430</v>
      </c>
      <c r="E201" s="438">
        <v>79.709999999999994</v>
      </c>
      <c r="F201" s="438"/>
      <c r="G201" s="438">
        <v>79.709999999999994</v>
      </c>
      <c r="H201" s="221">
        <f t="shared" ref="H201:H225" si="9">H200+1</f>
        <v>196</v>
      </c>
      <c r="J201" s="34"/>
      <c r="K201" s="34"/>
      <c r="L201" s="34"/>
      <c r="M201" s="34"/>
      <c r="N201" s="34"/>
    </row>
    <row r="202" spans="1:14" s="32" customFormat="1" ht="18" x14ac:dyDescent="0.25">
      <c r="A202" s="221">
        <f t="shared" si="8"/>
        <v>197</v>
      </c>
      <c r="B202" s="222"/>
      <c r="C202" s="318" t="s">
        <v>287</v>
      </c>
      <c r="D202" s="490" t="s">
        <v>281</v>
      </c>
      <c r="E202" s="438">
        <v>80</v>
      </c>
      <c r="F202" s="438"/>
      <c r="G202" s="438">
        <v>80</v>
      </c>
      <c r="H202" s="221">
        <f t="shared" si="9"/>
        <v>197</v>
      </c>
      <c r="J202" s="34"/>
      <c r="K202" s="34"/>
      <c r="L202" s="34"/>
      <c r="M202" s="34"/>
      <c r="N202" s="34"/>
    </row>
    <row r="203" spans="1:14" s="32" customFormat="1" ht="18" x14ac:dyDescent="0.2">
      <c r="A203" s="221">
        <f t="shared" si="8"/>
        <v>198</v>
      </c>
      <c r="B203" s="222"/>
      <c r="C203" s="198" t="s">
        <v>237</v>
      </c>
      <c r="D203" s="461" t="s">
        <v>232</v>
      </c>
      <c r="E203" s="438">
        <v>78</v>
      </c>
      <c r="F203" s="438">
        <v>3</v>
      </c>
      <c r="G203" s="438">
        <v>81</v>
      </c>
      <c r="H203" s="221">
        <f t="shared" si="9"/>
        <v>198</v>
      </c>
      <c r="J203" s="34"/>
      <c r="K203" s="34"/>
      <c r="L203" s="34"/>
      <c r="M203" s="34"/>
      <c r="N203" s="34"/>
    </row>
    <row r="204" spans="1:14" s="32" customFormat="1" ht="18" x14ac:dyDescent="0.2">
      <c r="A204" s="221">
        <f t="shared" si="8"/>
        <v>199</v>
      </c>
      <c r="B204" s="222" t="s">
        <v>45</v>
      </c>
      <c r="C204" s="199" t="s">
        <v>353</v>
      </c>
      <c r="D204" s="487" t="s">
        <v>117</v>
      </c>
      <c r="E204" s="438">
        <v>76</v>
      </c>
      <c r="F204" s="438">
        <v>5</v>
      </c>
      <c r="G204" s="438">
        <v>81</v>
      </c>
      <c r="H204" s="221">
        <v>198</v>
      </c>
      <c r="J204" s="34"/>
      <c r="K204" s="34"/>
      <c r="L204" s="34"/>
      <c r="M204" s="34"/>
      <c r="N204" s="34"/>
    </row>
    <row r="205" spans="1:14" s="32" customFormat="1" ht="18" x14ac:dyDescent="0.2">
      <c r="A205" s="221">
        <f t="shared" si="8"/>
        <v>200</v>
      </c>
      <c r="B205" s="222"/>
      <c r="C205" s="199" t="s">
        <v>392</v>
      </c>
      <c r="D205" s="487" t="s">
        <v>149</v>
      </c>
      <c r="E205" s="438">
        <v>81</v>
      </c>
      <c r="F205" s="438"/>
      <c r="G205" s="438">
        <v>81</v>
      </c>
      <c r="H205" s="221">
        <v>198</v>
      </c>
      <c r="J205" s="34"/>
      <c r="K205" s="34"/>
      <c r="L205" s="34"/>
      <c r="M205" s="34"/>
      <c r="N205" s="34"/>
    </row>
    <row r="206" spans="1:14" s="32" customFormat="1" ht="28.5" x14ac:dyDescent="0.2">
      <c r="A206" s="221">
        <f t="shared" si="8"/>
        <v>201</v>
      </c>
      <c r="B206" s="222"/>
      <c r="C206" s="203" t="s">
        <v>330</v>
      </c>
      <c r="D206" s="487" t="s">
        <v>477</v>
      </c>
      <c r="E206" s="438">
        <v>75.98</v>
      </c>
      <c r="F206" s="438">
        <v>6</v>
      </c>
      <c r="G206" s="438">
        <v>81.98</v>
      </c>
      <c r="H206" s="221">
        <v>201</v>
      </c>
      <c r="J206" s="34"/>
      <c r="K206" s="34"/>
      <c r="L206" s="34"/>
      <c r="M206" s="34"/>
      <c r="N206" s="34"/>
    </row>
    <row r="207" spans="1:14" s="32" customFormat="1" ht="18" x14ac:dyDescent="0.2">
      <c r="A207" s="221">
        <f t="shared" si="8"/>
        <v>202</v>
      </c>
      <c r="B207" s="222"/>
      <c r="C207" s="199" t="s">
        <v>432</v>
      </c>
      <c r="D207" s="487" t="s">
        <v>459</v>
      </c>
      <c r="E207" s="438">
        <v>74</v>
      </c>
      <c r="F207" s="438">
        <v>8</v>
      </c>
      <c r="G207" s="438">
        <v>82</v>
      </c>
      <c r="H207" s="221">
        <f t="shared" si="9"/>
        <v>202</v>
      </c>
      <c r="J207" s="34"/>
      <c r="K207" s="34"/>
      <c r="L207" s="34"/>
      <c r="M207" s="34"/>
      <c r="N207" s="34"/>
    </row>
    <row r="208" spans="1:14" s="32" customFormat="1" ht="18" x14ac:dyDescent="0.2">
      <c r="A208" s="221">
        <f t="shared" si="8"/>
        <v>203</v>
      </c>
      <c r="B208" s="222"/>
      <c r="C208" s="198" t="s">
        <v>235</v>
      </c>
      <c r="D208" s="461" t="s">
        <v>232</v>
      </c>
      <c r="E208" s="438">
        <v>79.64</v>
      </c>
      <c r="F208" s="438">
        <v>3</v>
      </c>
      <c r="G208" s="438">
        <v>82.64</v>
      </c>
      <c r="H208" s="221">
        <f t="shared" si="9"/>
        <v>203</v>
      </c>
      <c r="J208" s="34"/>
      <c r="K208" s="34"/>
      <c r="L208" s="34"/>
      <c r="M208" s="34"/>
      <c r="N208" s="34"/>
    </row>
    <row r="209" spans="1:14" s="32" customFormat="1" ht="18" x14ac:dyDescent="0.25">
      <c r="A209" s="221">
        <f t="shared" si="8"/>
        <v>204</v>
      </c>
      <c r="B209" s="222"/>
      <c r="C209" s="201" t="s">
        <v>305</v>
      </c>
      <c r="D209" s="487" t="s">
        <v>298</v>
      </c>
      <c r="E209" s="438">
        <v>83.02</v>
      </c>
      <c r="F209" s="438"/>
      <c r="G209" s="438">
        <v>83.02</v>
      </c>
      <c r="H209" s="221">
        <f t="shared" si="9"/>
        <v>204</v>
      </c>
      <c r="J209" s="34"/>
      <c r="K209" s="34"/>
      <c r="L209" s="34"/>
      <c r="M209" s="34"/>
      <c r="N209" s="34"/>
    </row>
    <row r="210" spans="1:14" s="32" customFormat="1" ht="28.5" x14ac:dyDescent="0.2">
      <c r="A210" s="221">
        <f t="shared" si="8"/>
        <v>205</v>
      </c>
      <c r="B210" s="222"/>
      <c r="C210" s="198" t="s">
        <v>331</v>
      </c>
      <c r="D210" s="487" t="s">
        <v>477</v>
      </c>
      <c r="E210" s="438">
        <v>72.63</v>
      </c>
      <c r="F210" s="438">
        <v>11</v>
      </c>
      <c r="G210" s="438">
        <v>83.63</v>
      </c>
      <c r="H210" s="221">
        <f t="shared" si="9"/>
        <v>205</v>
      </c>
      <c r="J210" s="34"/>
      <c r="K210" s="34"/>
      <c r="L210" s="34"/>
      <c r="M210" s="34"/>
      <c r="N210" s="34"/>
    </row>
    <row r="211" spans="1:14" s="32" customFormat="1" ht="18" x14ac:dyDescent="0.25">
      <c r="A211" s="221">
        <f t="shared" si="8"/>
        <v>206</v>
      </c>
      <c r="B211" s="222"/>
      <c r="C211" s="201" t="s">
        <v>304</v>
      </c>
      <c r="D211" s="487" t="s">
        <v>298</v>
      </c>
      <c r="E211" s="438">
        <v>80</v>
      </c>
      <c r="F211" s="438">
        <v>5</v>
      </c>
      <c r="G211" s="438">
        <v>85</v>
      </c>
      <c r="H211" s="221">
        <f t="shared" si="9"/>
        <v>206</v>
      </c>
      <c r="J211" s="34"/>
      <c r="K211" s="34"/>
      <c r="L211" s="34"/>
      <c r="M211" s="34"/>
      <c r="N211" s="34"/>
    </row>
    <row r="212" spans="1:14" s="32" customFormat="1" ht="18" x14ac:dyDescent="0.25">
      <c r="A212" s="221">
        <f t="shared" si="8"/>
        <v>207</v>
      </c>
      <c r="B212" s="222"/>
      <c r="C212" s="201" t="s">
        <v>472</v>
      </c>
      <c r="D212" s="487" t="s">
        <v>104</v>
      </c>
      <c r="E212" s="438">
        <v>79.69</v>
      </c>
      <c r="F212" s="438">
        <v>6</v>
      </c>
      <c r="G212" s="438">
        <v>85.69</v>
      </c>
      <c r="H212" s="221">
        <f t="shared" si="9"/>
        <v>207</v>
      </c>
      <c r="J212" s="34"/>
      <c r="K212" s="34"/>
      <c r="L212" s="34"/>
      <c r="M212" s="34"/>
      <c r="N212" s="34"/>
    </row>
    <row r="213" spans="1:14" s="32" customFormat="1" ht="18" x14ac:dyDescent="0.2">
      <c r="A213" s="221">
        <f t="shared" si="8"/>
        <v>208</v>
      </c>
      <c r="B213" s="222"/>
      <c r="C213" s="199" t="s">
        <v>453</v>
      </c>
      <c r="D213" s="487" t="s">
        <v>447</v>
      </c>
      <c r="E213" s="438">
        <v>83</v>
      </c>
      <c r="F213" s="438">
        <v>3</v>
      </c>
      <c r="G213" s="438">
        <v>86</v>
      </c>
      <c r="H213" s="221">
        <f t="shared" si="9"/>
        <v>208</v>
      </c>
      <c r="J213" s="34"/>
      <c r="K213" s="34"/>
      <c r="L213" s="34"/>
      <c r="M213" s="34"/>
      <c r="N213" s="34"/>
    </row>
    <row r="214" spans="1:14" s="32" customFormat="1" ht="18" x14ac:dyDescent="0.2">
      <c r="A214" s="221">
        <f t="shared" si="8"/>
        <v>209</v>
      </c>
      <c r="B214" s="222"/>
      <c r="C214" s="199" t="s">
        <v>252</v>
      </c>
      <c r="D214" s="487" t="s">
        <v>249</v>
      </c>
      <c r="E214" s="438">
        <v>86.53</v>
      </c>
      <c r="F214" s="438"/>
      <c r="G214" s="438">
        <v>86.53</v>
      </c>
      <c r="H214" s="221">
        <f t="shared" si="9"/>
        <v>209</v>
      </c>
      <c r="J214" s="34"/>
      <c r="K214" s="34"/>
      <c r="L214" s="34"/>
      <c r="M214" s="34"/>
      <c r="N214" s="34"/>
    </row>
    <row r="215" spans="1:14" s="32" customFormat="1" ht="18" x14ac:dyDescent="0.2">
      <c r="A215" s="221">
        <f t="shared" si="8"/>
        <v>210</v>
      </c>
      <c r="B215" s="222"/>
      <c r="C215" s="199" t="s">
        <v>413</v>
      </c>
      <c r="D215" s="487" t="s">
        <v>114</v>
      </c>
      <c r="E215" s="438">
        <v>84</v>
      </c>
      <c r="F215" s="438">
        <v>5</v>
      </c>
      <c r="G215" s="438">
        <v>89</v>
      </c>
      <c r="H215" s="221">
        <f t="shared" si="9"/>
        <v>210</v>
      </c>
      <c r="J215" s="34"/>
      <c r="K215" s="34"/>
      <c r="L215" s="34"/>
      <c r="M215" s="34"/>
      <c r="N215" s="34"/>
    </row>
    <row r="216" spans="1:14" s="32" customFormat="1" ht="18" x14ac:dyDescent="0.2">
      <c r="A216" s="221">
        <f t="shared" si="8"/>
        <v>211</v>
      </c>
      <c r="B216" s="222"/>
      <c r="C216" s="198" t="s">
        <v>234</v>
      </c>
      <c r="D216" s="461" t="s">
        <v>232</v>
      </c>
      <c r="E216" s="438">
        <v>90</v>
      </c>
      <c r="F216" s="438"/>
      <c r="G216" s="438">
        <v>90</v>
      </c>
      <c r="H216" s="221">
        <f t="shared" si="9"/>
        <v>211</v>
      </c>
      <c r="J216" s="34"/>
      <c r="K216" s="34"/>
      <c r="L216" s="34"/>
      <c r="M216" s="34"/>
      <c r="N216" s="34"/>
    </row>
    <row r="217" spans="1:14" s="32" customFormat="1" ht="18" x14ac:dyDescent="0.25">
      <c r="A217" s="221">
        <f t="shared" si="8"/>
        <v>212</v>
      </c>
      <c r="B217" s="222"/>
      <c r="C217" s="201" t="s">
        <v>199</v>
      </c>
      <c r="D217" s="487" t="s">
        <v>104</v>
      </c>
      <c r="E217" s="438">
        <v>88.99</v>
      </c>
      <c r="F217" s="438">
        <v>3</v>
      </c>
      <c r="G217" s="438">
        <v>91.99</v>
      </c>
      <c r="H217" s="221">
        <f t="shared" si="9"/>
        <v>212</v>
      </c>
      <c r="J217" s="34"/>
      <c r="K217" s="34"/>
      <c r="L217" s="34"/>
      <c r="M217" s="34"/>
      <c r="N217" s="34"/>
    </row>
    <row r="218" spans="1:14" s="32" customFormat="1" ht="18" x14ac:dyDescent="0.2">
      <c r="A218" s="221">
        <f t="shared" si="8"/>
        <v>213</v>
      </c>
      <c r="B218" s="222"/>
      <c r="C218" s="202" t="s">
        <v>262</v>
      </c>
      <c r="D218" s="566" t="s">
        <v>110</v>
      </c>
      <c r="E218" s="438">
        <v>87</v>
      </c>
      <c r="F218" s="438">
        <v>5</v>
      </c>
      <c r="G218" s="438">
        <v>92</v>
      </c>
      <c r="H218" s="221">
        <f t="shared" si="9"/>
        <v>213</v>
      </c>
      <c r="J218" s="34"/>
      <c r="K218" s="34"/>
      <c r="L218" s="34"/>
      <c r="M218" s="34"/>
      <c r="N218" s="34"/>
    </row>
    <row r="219" spans="1:14" s="32" customFormat="1" ht="18" x14ac:dyDescent="0.25">
      <c r="A219" s="221">
        <f t="shared" si="8"/>
        <v>214</v>
      </c>
      <c r="B219" s="222"/>
      <c r="C219" s="320" t="s">
        <v>289</v>
      </c>
      <c r="D219" s="490" t="s">
        <v>281</v>
      </c>
      <c r="E219" s="438">
        <v>89.81</v>
      </c>
      <c r="F219" s="438">
        <v>3</v>
      </c>
      <c r="G219" s="438">
        <v>92.81</v>
      </c>
      <c r="H219" s="221">
        <f t="shared" si="9"/>
        <v>214</v>
      </c>
      <c r="J219" s="34"/>
      <c r="K219" s="34"/>
      <c r="L219" s="34"/>
      <c r="M219" s="34"/>
      <c r="N219" s="34"/>
    </row>
    <row r="220" spans="1:14" s="32" customFormat="1" ht="28.5" x14ac:dyDescent="0.2">
      <c r="A220" s="221">
        <f t="shared" si="8"/>
        <v>215</v>
      </c>
      <c r="B220" s="222"/>
      <c r="C220" s="198" t="s">
        <v>396</v>
      </c>
      <c r="D220" s="491" t="s">
        <v>395</v>
      </c>
      <c r="E220" s="438">
        <v>95</v>
      </c>
      <c r="F220" s="438"/>
      <c r="G220" s="438">
        <v>95</v>
      </c>
      <c r="H220" s="221">
        <f t="shared" si="9"/>
        <v>215</v>
      </c>
      <c r="J220" s="34"/>
      <c r="K220" s="34"/>
      <c r="L220" s="34"/>
      <c r="M220" s="34"/>
      <c r="N220" s="34"/>
    </row>
    <row r="221" spans="1:14" s="32" customFormat="1" ht="18" x14ac:dyDescent="0.25">
      <c r="A221" s="221">
        <f t="shared" si="8"/>
        <v>216</v>
      </c>
      <c r="B221" s="222"/>
      <c r="C221" s="318" t="s">
        <v>285</v>
      </c>
      <c r="D221" s="490" t="s">
        <v>281</v>
      </c>
      <c r="E221" s="438">
        <v>84</v>
      </c>
      <c r="F221" s="438">
        <v>12</v>
      </c>
      <c r="G221" s="438">
        <v>96</v>
      </c>
      <c r="H221" s="221">
        <f t="shared" si="9"/>
        <v>216</v>
      </c>
      <c r="J221" s="34"/>
      <c r="K221" s="34"/>
      <c r="L221" s="34"/>
      <c r="M221" s="34"/>
      <c r="N221" s="34"/>
    </row>
    <row r="222" spans="1:14" s="32" customFormat="1" ht="28.5" x14ac:dyDescent="0.2">
      <c r="A222" s="221">
        <f t="shared" si="8"/>
        <v>217</v>
      </c>
      <c r="B222" s="222"/>
      <c r="C222" s="203" t="s">
        <v>324</v>
      </c>
      <c r="D222" s="487" t="s">
        <v>477</v>
      </c>
      <c r="E222" s="438">
        <v>93</v>
      </c>
      <c r="F222" s="438">
        <v>3</v>
      </c>
      <c r="G222" s="438">
        <v>96</v>
      </c>
      <c r="H222" s="221">
        <v>216</v>
      </c>
      <c r="J222" s="34"/>
      <c r="K222" s="34"/>
      <c r="L222" s="34"/>
      <c r="M222" s="34"/>
      <c r="N222" s="34"/>
    </row>
    <row r="223" spans="1:14" s="32" customFormat="1" ht="18" x14ac:dyDescent="0.2">
      <c r="A223" s="221">
        <f t="shared" si="8"/>
        <v>218</v>
      </c>
      <c r="B223" s="222"/>
      <c r="C223" s="199" t="s">
        <v>403</v>
      </c>
      <c r="D223" s="487" t="s">
        <v>116</v>
      </c>
      <c r="E223" s="438">
        <v>88</v>
      </c>
      <c r="F223" s="438">
        <v>9</v>
      </c>
      <c r="G223" s="438">
        <v>97</v>
      </c>
      <c r="H223" s="221">
        <v>218</v>
      </c>
      <c r="J223" s="34"/>
      <c r="K223" s="34"/>
      <c r="L223" s="34"/>
      <c r="M223" s="34"/>
      <c r="N223" s="34"/>
    </row>
    <row r="224" spans="1:14" s="32" customFormat="1" ht="18" x14ac:dyDescent="0.2">
      <c r="A224" s="221">
        <f t="shared" si="8"/>
        <v>219</v>
      </c>
      <c r="B224" s="222"/>
      <c r="C224" s="199" t="s">
        <v>231</v>
      </c>
      <c r="D224" s="492" t="s">
        <v>108</v>
      </c>
      <c r="E224" s="438">
        <v>82.53</v>
      </c>
      <c r="F224" s="438">
        <v>16</v>
      </c>
      <c r="G224" s="438">
        <v>98.53</v>
      </c>
      <c r="H224" s="221">
        <f t="shared" si="9"/>
        <v>219</v>
      </c>
      <c r="J224" s="34"/>
      <c r="K224" s="34"/>
      <c r="L224" s="34"/>
      <c r="M224" s="34"/>
      <c r="N224" s="34"/>
    </row>
    <row r="225" spans="1:14" s="32" customFormat="1" ht="18" x14ac:dyDescent="0.2">
      <c r="A225" s="221">
        <f t="shared" si="8"/>
        <v>220</v>
      </c>
      <c r="B225" s="222"/>
      <c r="C225" s="199" t="s">
        <v>251</v>
      </c>
      <c r="D225" s="487" t="s">
        <v>249</v>
      </c>
      <c r="E225" s="438">
        <v>96</v>
      </c>
      <c r="F225" s="438">
        <v>3</v>
      </c>
      <c r="G225" s="438">
        <v>99</v>
      </c>
      <c r="H225" s="221">
        <f t="shared" si="9"/>
        <v>220</v>
      </c>
      <c r="J225" s="34"/>
      <c r="K225" s="34"/>
      <c r="L225" s="34"/>
      <c r="M225" s="34"/>
      <c r="N225" s="34"/>
    </row>
    <row r="226" spans="1:14" s="32" customFormat="1" ht="18" x14ac:dyDescent="0.25">
      <c r="A226" s="221">
        <f t="shared" si="8"/>
        <v>221</v>
      </c>
      <c r="B226" s="222"/>
      <c r="C226" s="201" t="s">
        <v>300</v>
      </c>
      <c r="D226" s="487" t="s">
        <v>298</v>
      </c>
      <c r="E226" s="438">
        <v>94</v>
      </c>
      <c r="F226" s="438">
        <v>5</v>
      </c>
      <c r="G226" s="438">
        <v>99</v>
      </c>
      <c r="H226" s="221">
        <v>220</v>
      </c>
      <c r="J226" s="34"/>
      <c r="K226" s="34"/>
      <c r="L226" s="34"/>
      <c r="M226" s="34"/>
      <c r="N226" s="34"/>
    </row>
    <row r="227" spans="1:14" s="32" customFormat="1" ht="18" x14ac:dyDescent="0.2">
      <c r="A227" s="221">
        <f t="shared" si="8"/>
        <v>222</v>
      </c>
      <c r="B227" s="222"/>
      <c r="C227" s="199" t="s">
        <v>184</v>
      </c>
      <c r="D227" s="487" t="s">
        <v>102</v>
      </c>
      <c r="E227" s="438">
        <v>96.84</v>
      </c>
      <c r="F227" s="438">
        <v>3</v>
      </c>
      <c r="G227" s="438">
        <v>99.84</v>
      </c>
      <c r="H227" s="221">
        <v>222</v>
      </c>
      <c r="J227" s="34"/>
      <c r="K227" s="34"/>
      <c r="L227" s="34"/>
      <c r="M227" s="34"/>
      <c r="N227" s="34"/>
    </row>
    <row r="228" spans="1:14" s="32" customFormat="1" ht="18" x14ac:dyDescent="0.2">
      <c r="A228" s="221">
        <f t="shared" si="8"/>
        <v>223</v>
      </c>
      <c r="B228" s="222"/>
      <c r="C228" s="199" t="s">
        <v>349</v>
      </c>
      <c r="D228" s="487" t="s">
        <v>117</v>
      </c>
      <c r="E228" s="438">
        <v>96</v>
      </c>
      <c r="F228" s="438">
        <v>5</v>
      </c>
      <c r="G228" s="438">
        <v>101</v>
      </c>
      <c r="H228" s="221">
        <v>223</v>
      </c>
      <c r="J228" s="34"/>
      <c r="K228" s="34"/>
      <c r="L228" s="34"/>
      <c r="M228" s="34"/>
      <c r="N228" s="34"/>
    </row>
    <row r="229" spans="1:14" s="32" customFormat="1" ht="18" x14ac:dyDescent="0.2">
      <c r="A229" s="221">
        <f t="shared" si="8"/>
        <v>224</v>
      </c>
      <c r="B229" s="222"/>
      <c r="C229" s="198" t="s">
        <v>369</v>
      </c>
      <c r="D229" s="487" t="s">
        <v>148</v>
      </c>
      <c r="E229" s="438">
        <v>97</v>
      </c>
      <c r="F229" s="438">
        <v>5</v>
      </c>
      <c r="G229" s="438">
        <v>102</v>
      </c>
      <c r="H229" s="221">
        <v>224</v>
      </c>
      <c r="J229" s="34"/>
      <c r="K229" s="34"/>
      <c r="L229" s="34"/>
      <c r="M229" s="34"/>
      <c r="N229" s="34"/>
    </row>
    <row r="230" spans="1:14" s="32" customFormat="1" ht="18" x14ac:dyDescent="0.25">
      <c r="A230" s="221">
        <f t="shared" si="8"/>
        <v>225</v>
      </c>
      <c r="B230" s="222"/>
      <c r="C230" s="329" t="s">
        <v>336</v>
      </c>
      <c r="D230" s="487" t="s">
        <v>332</v>
      </c>
      <c r="E230" s="438">
        <v>99.82</v>
      </c>
      <c r="F230" s="438">
        <v>3</v>
      </c>
      <c r="G230" s="438">
        <v>102.82</v>
      </c>
      <c r="H230" s="221">
        <v>225</v>
      </c>
      <c r="J230" s="34"/>
      <c r="K230" s="34"/>
      <c r="L230" s="34"/>
      <c r="M230" s="34"/>
      <c r="N230" s="34"/>
    </row>
    <row r="231" spans="1:14" ht="18" x14ac:dyDescent="0.2">
      <c r="A231" s="221">
        <f t="shared" si="8"/>
        <v>226</v>
      </c>
      <c r="B231" s="200"/>
      <c r="C231" s="199" t="s">
        <v>183</v>
      </c>
      <c r="D231" s="487" t="s">
        <v>102</v>
      </c>
      <c r="E231" s="438">
        <v>105.26</v>
      </c>
      <c r="F231" s="438"/>
      <c r="G231" s="438">
        <v>105.26</v>
      </c>
      <c r="H231" s="308">
        <v>226</v>
      </c>
    </row>
    <row r="232" spans="1:14" ht="18" x14ac:dyDescent="0.2">
      <c r="A232" s="221">
        <f t="shared" si="8"/>
        <v>227</v>
      </c>
      <c r="B232" s="200"/>
      <c r="C232" s="199" t="s">
        <v>418</v>
      </c>
      <c r="D232" s="487" t="s">
        <v>114</v>
      </c>
      <c r="E232" s="438">
        <v>88.74</v>
      </c>
      <c r="F232" s="438">
        <v>20</v>
      </c>
      <c r="G232" s="438">
        <v>108.74</v>
      </c>
      <c r="H232" s="308">
        <v>227</v>
      </c>
    </row>
    <row r="233" spans="1:14" ht="21.6" customHeight="1" x14ac:dyDescent="0.2">
      <c r="A233" s="221">
        <f t="shared" si="8"/>
        <v>228</v>
      </c>
      <c r="B233" s="200"/>
      <c r="C233" s="202" t="s">
        <v>386</v>
      </c>
      <c r="D233" s="567" t="s">
        <v>479</v>
      </c>
      <c r="E233" s="438">
        <v>106</v>
      </c>
      <c r="F233" s="438">
        <v>3</v>
      </c>
      <c r="G233" s="438">
        <v>109</v>
      </c>
      <c r="H233" s="221">
        <v>228</v>
      </c>
    </row>
    <row r="234" spans="1:14" ht="18" x14ac:dyDescent="0.2">
      <c r="A234" s="221">
        <f t="shared" si="8"/>
        <v>229</v>
      </c>
      <c r="B234" s="200"/>
      <c r="C234" s="199" t="s">
        <v>407</v>
      </c>
      <c r="D234" s="487" t="s">
        <v>116</v>
      </c>
      <c r="E234" s="438">
        <v>95</v>
      </c>
      <c r="F234" s="438">
        <v>15</v>
      </c>
      <c r="G234" s="438">
        <v>110</v>
      </c>
      <c r="H234" s="221">
        <v>229</v>
      </c>
    </row>
    <row r="235" spans="1:14" ht="18" x14ac:dyDescent="0.2">
      <c r="A235" s="221">
        <f t="shared" si="8"/>
        <v>230</v>
      </c>
      <c r="B235" s="200"/>
      <c r="C235" s="198" t="s">
        <v>174</v>
      </c>
      <c r="D235" s="487" t="s">
        <v>168</v>
      </c>
      <c r="E235" s="438">
        <v>106</v>
      </c>
      <c r="F235" s="438">
        <v>5</v>
      </c>
      <c r="G235" s="438">
        <v>111</v>
      </c>
      <c r="H235" s="221">
        <v>230</v>
      </c>
    </row>
    <row r="236" spans="1:14" ht="18" x14ac:dyDescent="0.2">
      <c r="A236" s="221">
        <f t="shared" si="8"/>
        <v>231</v>
      </c>
      <c r="B236" s="200"/>
      <c r="C236" s="198" t="s">
        <v>259</v>
      </c>
      <c r="D236" s="566" t="s">
        <v>110</v>
      </c>
      <c r="E236" s="438">
        <v>111.64</v>
      </c>
      <c r="F236" s="438"/>
      <c r="G236" s="438">
        <v>111.64</v>
      </c>
      <c r="H236" s="308">
        <v>231</v>
      </c>
    </row>
    <row r="237" spans="1:14" ht="18" x14ac:dyDescent="0.2">
      <c r="A237" s="221">
        <f t="shared" si="8"/>
        <v>232</v>
      </c>
      <c r="B237" s="200"/>
      <c r="C237" s="198" t="s">
        <v>246</v>
      </c>
      <c r="D237" s="487" t="s">
        <v>109</v>
      </c>
      <c r="E237" s="438">
        <v>111</v>
      </c>
      <c r="F237" s="438">
        <v>5</v>
      </c>
      <c r="G237" s="438">
        <v>116</v>
      </c>
      <c r="H237" s="308">
        <v>232</v>
      </c>
    </row>
    <row r="238" spans="1:14" ht="18" x14ac:dyDescent="0.25">
      <c r="A238" s="221">
        <f t="shared" si="8"/>
        <v>233</v>
      </c>
      <c r="B238" s="200"/>
      <c r="C238" s="318" t="s">
        <v>283</v>
      </c>
      <c r="D238" s="490" t="s">
        <v>281</v>
      </c>
      <c r="E238" s="438">
        <v>111</v>
      </c>
      <c r="F238" s="438">
        <v>5</v>
      </c>
      <c r="G238" s="438">
        <v>116</v>
      </c>
      <c r="H238" s="308">
        <v>232</v>
      </c>
    </row>
    <row r="239" spans="1:14" ht="18" x14ac:dyDescent="0.2">
      <c r="A239" s="221">
        <f t="shared" si="8"/>
        <v>234</v>
      </c>
      <c r="B239" s="200"/>
      <c r="C239" s="198" t="s">
        <v>312</v>
      </c>
      <c r="D239" s="487" t="s">
        <v>113</v>
      </c>
      <c r="E239" s="438">
        <v>109</v>
      </c>
      <c r="F239" s="438">
        <v>8</v>
      </c>
      <c r="G239" s="438">
        <v>117</v>
      </c>
      <c r="H239" s="308">
        <v>234</v>
      </c>
    </row>
    <row r="240" spans="1:14" ht="36" x14ac:dyDescent="0.2">
      <c r="A240" s="221">
        <f t="shared" si="8"/>
        <v>235</v>
      </c>
      <c r="B240" s="200"/>
      <c r="C240" s="199" t="s">
        <v>440</v>
      </c>
      <c r="D240" s="487" t="s">
        <v>430</v>
      </c>
      <c r="E240" s="438">
        <v>116</v>
      </c>
      <c r="F240" s="438">
        <v>8</v>
      </c>
      <c r="G240" s="438">
        <v>124</v>
      </c>
      <c r="H240" s="308">
        <v>235</v>
      </c>
    </row>
    <row r="241" spans="1:8" ht="18" x14ac:dyDescent="0.2">
      <c r="A241" s="221">
        <f t="shared" si="8"/>
        <v>236</v>
      </c>
      <c r="B241" s="200"/>
      <c r="C241" s="199" t="s">
        <v>178</v>
      </c>
      <c r="D241" s="487" t="s">
        <v>102</v>
      </c>
      <c r="E241" s="438">
        <v>115</v>
      </c>
      <c r="F241" s="438">
        <v>13</v>
      </c>
      <c r="G241" s="438">
        <v>128</v>
      </c>
      <c r="H241" s="308">
        <v>236</v>
      </c>
    </row>
    <row r="242" spans="1:8" ht="18" x14ac:dyDescent="0.25">
      <c r="A242" s="221">
        <f t="shared" si="8"/>
        <v>237</v>
      </c>
      <c r="B242" s="200"/>
      <c r="C242" s="201" t="s">
        <v>274</v>
      </c>
      <c r="D242" s="487" t="s">
        <v>272</v>
      </c>
      <c r="E242" s="438">
        <v>125</v>
      </c>
      <c r="F242" s="438">
        <v>3</v>
      </c>
      <c r="G242" s="438">
        <v>128</v>
      </c>
      <c r="H242" s="308">
        <v>236</v>
      </c>
    </row>
    <row r="243" spans="1:8" ht="18" x14ac:dyDescent="0.2">
      <c r="A243" s="221">
        <f t="shared" si="8"/>
        <v>238</v>
      </c>
      <c r="B243" s="200"/>
      <c r="C243" s="198" t="s">
        <v>365</v>
      </c>
      <c r="D243" s="487" t="s">
        <v>148</v>
      </c>
      <c r="E243" s="438">
        <v>131</v>
      </c>
      <c r="F243" s="438"/>
      <c r="G243" s="438">
        <v>131</v>
      </c>
      <c r="H243" s="308">
        <v>238</v>
      </c>
    </row>
    <row r="244" spans="1:8" ht="28.5" x14ac:dyDescent="0.2">
      <c r="A244" s="221">
        <f t="shared" si="8"/>
        <v>239</v>
      </c>
      <c r="B244" s="200"/>
      <c r="C244" s="202" t="s">
        <v>385</v>
      </c>
      <c r="D244" s="567" t="s">
        <v>479</v>
      </c>
      <c r="E244" s="438">
        <v>123.41</v>
      </c>
      <c r="F244" s="438">
        <v>8</v>
      </c>
      <c r="G244" s="438">
        <v>131.41</v>
      </c>
      <c r="H244" s="308">
        <v>239</v>
      </c>
    </row>
    <row r="245" spans="1:8" ht="18" x14ac:dyDescent="0.25">
      <c r="A245" s="221">
        <f t="shared" si="8"/>
        <v>240</v>
      </c>
      <c r="B245" s="200"/>
      <c r="C245" s="328" t="s">
        <v>333</v>
      </c>
      <c r="D245" s="487" t="s">
        <v>332</v>
      </c>
      <c r="E245" s="438">
        <v>120</v>
      </c>
      <c r="F245" s="438">
        <v>12</v>
      </c>
      <c r="G245" s="438">
        <v>132</v>
      </c>
      <c r="H245" s="308">
        <v>240</v>
      </c>
    </row>
    <row r="246" spans="1:8" ht="28.5" x14ac:dyDescent="0.2">
      <c r="A246" s="221">
        <f t="shared" si="8"/>
        <v>241</v>
      </c>
      <c r="B246" s="200"/>
      <c r="C246" s="203" t="s">
        <v>325</v>
      </c>
      <c r="D246" s="487" t="s">
        <v>477</v>
      </c>
      <c r="E246" s="438">
        <v>105</v>
      </c>
      <c r="F246" s="438">
        <v>33</v>
      </c>
      <c r="G246" s="438">
        <v>138</v>
      </c>
      <c r="H246" s="308">
        <v>241</v>
      </c>
    </row>
    <row r="247" spans="1:8" ht="18" x14ac:dyDescent="0.25">
      <c r="A247" s="221">
        <f t="shared" si="8"/>
        <v>242</v>
      </c>
      <c r="B247" s="200"/>
      <c r="C247" s="329" t="s">
        <v>338</v>
      </c>
      <c r="D247" s="487" t="s">
        <v>332</v>
      </c>
      <c r="E247" s="438">
        <v>130</v>
      </c>
      <c r="F247" s="438">
        <v>18</v>
      </c>
      <c r="G247" s="438">
        <v>148</v>
      </c>
      <c r="H247" s="308">
        <v>242</v>
      </c>
    </row>
    <row r="248" spans="1:8" ht="18" x14ac:dyDescent="0.25">
      <c r="A248" s="221">
        <f t="shared" si="8"/>
        <v>243</v>
      </c>
      <c r="B248" s="200"/>
      <c r="C248" s="201" t="s">
        <v>198</v>
      </c>
      <c r="D248" s="487" t="s">
        <v>104</v>
      </c>
      <c r="E248" s="438">
        <v>146</v>
      </c>
      <c r="F248" s="438">
        <v>3</v>
      </c>
      <c r="G248" s="438">
        <v>149</v>
      </c>
      <c r="H248" s="308">
        <v>243</v>
      </c>
    </row>
    <row r="249" spans="1:8" ht="18" x14ac:dyDescent="0.2">
      <c r="A249" s="221">
        <f t="shared" si="8"/>
        <v>244</v>
      </c>
      <c r="B249" s="200"/>
      <c r="C249" s="198" t="s">
        <v>377</v>
      </c>
      <c r="D249" s="487" t="s">
        <v>478</v>
      </c>
      <c r="E249" s="438">
        <v>151</v>
      </c>
      <c r="F249" s="438">
        <v>3</v>
      </c>
      <c r="G249" s="438">
        <v>154</v>
      </c>
      <c r="H249" s="308">
        <v>244</v>
      </c>
    </row>
    <row r="250" spans="1:8" ht="18" x14ac:dyDescent="0.25">
      <c r="A250" s="221">
        <f t="shared" si="8"/>
        <v>245</v>
      </c>
      <c r="B250" s="200"/>
      <c r="C250" s="201" t="s">
        <v>193</v>
      </c>
      <c r="D250" s="487" t="s">
        <v>104</v>
      </c>
      <c r="E250" s="438">
        <v>154</v>
      </c>
      <c r="F250" s="438">
        <v>3</v>
      </c>
      <c r="G250" s="438">
        <v>157</v>
      </c>
      <c r="H250" s="308">
        <v>245</v>
      </c>
    </row>
    <row r="251" spans="1:8" ht="18" x14ac:dyDescent="0.2">
      <c r="A251" s="221">
        <f t="shared" si="8"/>
        <v>246</v>
      </c>
      <c r="B251" s="200"/>
      <c r="C251" s="322" t="s">
        <v>294</v>
      </c>
      <c r="D251" s="489" t="s">
        <v>112</v>
      </c>
      <c r="E251" s="438">
        <v>159</v>
      </c>
      <c r="F251" s="438"/>
      <c r="G251" s="438">
        <v>159</v>
      </c>
      <c r="H251" s="308">
        <v>246</v>
      </c>
    </row>
    <row r="252" spans="1:8" ht="18" x14ac:dyDescent="0.2">
      <c r="A252" s="221">
        <f t="shared" si="8"/>
        <v>247</v>
      </c>
      <c r="B252" s="200"/>
      <c r="C252" s="199" t="s">
        <v>449</v>
      </c>
      <c r="D252" s="487" t="s">
        <v>447</v>
      </c>
      <c r="E252" s="438">
        <v>149</v>
      </c>
      <c r="F252" s="438">
        <v>15</v>
      </c>
      <c r="G252" s="451">
        <v>164</v>
      </c>
      <c r="H252" s="308">
        <v>247</v>
      </c>
    </row>
    <row r="253" spans="1:8" ht="18" x14ac:dyDescent="0.2">
      <c r="A253" s="221">
        <f t="shared" si="8"/>
        <v>248</v>
      </c>
      <c r="B253" s="200"/>
      <c r="C253" s="198" t="s">
        <v>239</v>
      </c>
      <c r="D253" s="461" t="s">
        <v>232</v>
      </c>
      <c r="E253" s="438">
        <v>144.65</v>
      </c>
      <c r="F253" s="438">
        <v>18</v>
      </c>
      <c r="G253" s="438">
        <v>164.65</v>
      </c>
      <c r="H253" s="308">
        <v>248</v>
      </c>
    </row>
    <row r="254" spans="1:8" ht="18" x14ac:dyDescent="0.2">
      <c r="A254" s="221">
        <f t="shared" si="8"/>
        <v>249</v>
      </c>
      <c r="B254" s="200"/>
      <c r="C254" s="205" t="s">
        <v>317</v>
      </c>
      <c r="D254" s="489" t="s">
        <v>315</v>
      </c>
      <c r="E254" s="438">
        <v>162</v>
      </c>
      <c r="F254" s="438">
        <v>3</v>
      </c>
      <c r="G254" s="438">
        <v>165</v>
      </c>
      <c r="H254" s="308">
        <v>249</v>
      </c>
    </row>
    <row r="255" spans="1:8" ht="28.5" x14ac:dyDescent="0.2">
      <c r="A255" s="221">
        <f t="shared" si="8"/>
        <v>250</v>
      </c>
      <c r="B255" s="200"/>
      <c r="C255" s="205" t="s">
        <v>346</v>
      </c>
      <c r="D255" s="487" t="s">
        <v>458</v>
      </c>
      <c r="E255" s="438">
        <v>166</v>
      </c>
      <c r="F255" s="438"/>
      <c r="G255" s="438">
        <v>166</v>
      </c>
      <c r="H255" s="308">
        <v>250</v>
      </c>
    </row>
    <row r="256" spans="1:8" ht="18" x14ac:dyDescent="0.2">
      <c r="A256" s="221">
        <f t="shared" si="8"/>
        <v>251</v>
      </c>
      <c r="B256" s="200"/>
      <c r="C256" s="199" t="s">
        <v>417</v>
      </c>
      <c r="D256" s="487" t="s">
        <v>114</v>
      </c>
      <c r="E256" s="438">
        <v>179</v>
      </c>
      <c r="F256" s="438"/>
      <c r="G256" s="438">
        <v>179</v>
      </c>
      <c r="H256" s="308">
        <v>251</v>
      </c>
    </row>
    <row r="257" spans="1:8" ht="18" x14ac:dyDescent="0.2">
      <c r="A257" s="221">
        <f t="shared" si="8"/>
        <v>252</v>
      </c>
      <c r="B257" s="200"/>
      <c r="C257" s="205" t="s">
        <v>224</v>
      </c>
      <c r="D257" s="492" t="s">
        <v>108</v>
      </c>
      <c r="E257" s="438">
        <v>188</v>
      </c>
      <c r="F257" s="438">
        <v>6</v>
      </c>
      <c r="G257" s="438">
        <v>194</v>
      </c>
      <c r="H257" s="308">
        <v>252</v>
      </c>
    </row>
    <row r="258" spans="1:8" ht="18" x14ac:dyDescent="0.2">
      <c r="A258" s="221">
        <f t="shared" si="8"/>
        <v>253</v>
      </c>
      <c r="B258" s="200"/>
      <c r="C258" s="198" t="s">
        <v>238</v>
      </c>
      <c r="D258" s="461" t="s">
        <v>232</v>
      </c>
      <c r="E258" s="438">
        <v>233</v>
      </c>
      <c r="F258" s="438">
        <v>5</v>
      </c>
      <c r="G258" s="438">
        <v>238</v>
      </c>
      <c r="H258" s="308">
        <v>253</v>
      </c>
    </row>
    <row r="259" spans="1:8" ht="18" x14ac:dyDescent="0.2">
      <c r="A259" s="221">
        <f t="shared" si="8"/>
        <v>254</v>
      </c>
      <c r="B259" s="200"/>
      <c r="C259" s="322" t="s">
        <v>290</v>
      </c>
      <c r="D259" s="487" t="s">
        <v>112</v>
      </c>
      <c r="E259" s="438">
        <v>240</v>
      </c>
      <c r="F259" s="438"/>
      <c r="G259" s="438">
        <v>240</v>
      </c>
      <c r="H259" s="308">
        <v>254</v>
      </c>
    </row>
    <row r="260" spans="1:8" ht="18" x14ac:dyDescent="0.25">
      <c r="A260" s="221">
        <f t="shared" si="8"/>
        <v>255</v>
      </c>
      <c r="B260" s="200"/>
      <c r="C260" s="329" t="s">
        <v>334</v>
      </c>
      <c r="D260" s="487" t="s">
        <v>332</v>
      </c>
      <c r="E260" s="438">
        <v>256</v>
      </c>
      <c r="F260" s="438"/>
      <c r="G260" s="438">
        <v>256</v>
      </c>
      <c r="H260" s="308">
        <v>255</v>
      </c>
    </row>
    <row r="261" spans="1:8" ht="18" x14ac:dyDescent="0.2">
      <c r="A261" s="221">
        <f t="shared" si="8"/>
        <v>256</v>
      </c>
      <c r="B261" s="200"/>
      <c r="C261" s="198" t="s">
        <v>376</v>
      </c>
      <c r="D261" s="487" t="s">
        <v>478</v>
      </c>
      <c r="E261" s="438">
        <v>302.32</v>
      </c>
      <c r="F261" s="438"/>
      <c r="G261" s="438">
        <v>302.32</v>
      </c>
      <c r="H261" s="308">
        <v>256</v>
      </c>
    </row>
    <row r="262" spans="1:8" ht="18" x14ac:dyDescent="0.2">
      <c r="A262" s="221">
        <f t="shared" si="8"/>
        <v>257</v>
      </c>
      <c r="B262" s="200"/>
      <c r="C262" s="198" t="s">
        <v>372</v>
      </c>
      <c r="D262" s="487" t="s">
        <v>478</v>
      </c>
      <c r="E262" s="438">
        <v>360</v>
      </c>
      <c r="F262" s="438"/>
      <c r="G262" s="438">
        <v>360</v>
      </c>
      <c r="H262" s="308">
        <v>257</v>
      </c>
    </row>
    <row r="263" spans="1:8" ht="18" x14ac:dyDescent="0.2">
      <c r="A263" s="221">
        <f t="shared" si="8"/>
        <v>258</v>
      </c>
      <c r="B263" s="200"/>
      <c r="C263" s="199" t="s">
        <v>182</v>
      </c>
      <c r="D263" s="487" t="s">
        <v>102</v>
      </c>
      <c r="E263" s="438" t="s">
        <v>457</v>
      </c>
      <c r="F263" s="438"/>
      <c r="G263" s="438"/>
      <c r="H263" s="308"/>
    </row>
    <row r="264" spans="1:8" ht="18" x14ac:dyDescent="0.2">
      <c r="A264" s="221">
        <f t="shared" ref="A264:A271" si="10">A263+1</f>
        <v>259</v>
      </c>
      <c r="B264" s="200"/>
      <c r="C264" s="204" t="s">
        <v>240</v>
      </c>
      <c r="D264" s="461" t="s">
        <v>232</v>
      </c>
      <c r="E264" s="438" t="s">
        <v>457</v>
      </c>
      <c r="F264" s="438"/>
      <c r="G264" s="438"/>
      <c r="H264" s="308"/>
    </row>
    <row r="265" spans="1:8" ht="18" x14ac:dyDescent="0.25">
      <c r="A265" s="221">
        <f t="shared" si="10"/>
        <v>260</v>
      </c>
      <c r="B265" s="200"/>
      <c r="C265" s="318" t="s">
        <v>286</v>
      </c>
      <c r="D265" s="490" t="s">
        <v>281</v>
      </c>
      <c r="E265" s="438" t="s">
        <v>457</v>
      </c>
      <c r="F265" s="438"/>
      <c r="G265" s="438"/>
      <c r="H265" s="308"/>
    </row>
    <row r="266" spans="1:8" ht="18" x14ac:dyDescent="0.2">
      <c r="A266" s="221">
        <f t="shared" si="10"/>
        <v>261</v>
      </c>
      <c r="B266" s="200"/>
      <c r="C266" s="202" t="s">
        <v>293</v>
      </c>
      <c r="D266" s="489" t="s">
        <v>112</v>
      </c>
      <c r="E266" s="438" t="s">
        <v>457</v>
      </c>
      <c r="F266" s="438"/>
      <c r="G266" s="438"/>
      <c r="H266" s="308"/>
    </row>
    <row r="267" spans="1:8" ht="28.5" x14ac:dyDescent="0.2">
      <c r="A267" s="221">
        <f t="shared" si="10"/>
        <v>262</v>
      </c>
      <c r="B267" s="200"/>
      <c r="C267" s="198" t="s">
        <v>329</v>
      </c>
      <c r="D267" s="487" t="s">
        <v>477</v>
      </c>
      <c r="E267" s="438" t="s">
        <v>457</v>
      </c>
      <c r="F267" s="438"/>
      <c r="G267" s="438"/>
      <c r="H267" s="308"/>
    </row>
    <row r="268" spans="1:8" ht="28.5" x14ac:dyDescent="0.2">
      <c r="A268" s="221">
        <f t="shared" si="10"/>
        <v>263</v>
      </c>
      <c r="B268" s="200"/>
      <c r="C268" s="205" t="s">
        <v>342</v>
      </c>
      <c r="D268" s="487" t="s">
        <v>458</v>
      </c>
      <c r="E268" s="438" t="s">
        <v>457</v>
      </c>
      <c r="F268" s="438"/>
      <c r="G268" s="438"/>
      <c r="H268" s="308"/>
    </row>
    <row r="269" spans="1:8" ht="18" x14ac:dyDescent="0.2">
      <c r="A269" s="221">
        <f t="shared" si="10"/>
        <v>264</v>
      </c>
      <c r="B269" s="200"/>
      <c r="C269" s="202" t="s">
        <v>361</v>
      </c>
      <c r="D269" s="489" t="s">
        <v>356</v>
      </c>
      <c r="E269" s="438" t="s">
        <v>457</v>
      </c>
      <c r="F269" s="438"/>
      <c r="G269" s="438"/>
      <c r="H269" s="308"/>
    </row>
    <row r="270" spans="1:8" ht="28.5" x14ac:dyDescent="0.2">
      <c r="A270" s="221">
        <f t="shared" si="10"/>
        <v>265</v>
      </c>
      <c r="B270" s="308"/>
      <c r="C270" s="202" t="s">
        <v>381</v>
      </c>
      <c r="D270" s="567" t="s">
        <v>479</v>
      </c>
      <c r="E270" s="438" t="s">
        <v>457</v>
      </c>
      <c r="F270" s="438"/>
      <c r="G270" s="438"/>
      <c r="H270" s="308"/>
    </row>
    <row r="271" spans="1:8" ht="28.5" x14ac:dyDescent="0.2">
      <c r="A271" s="221">
        <f t="shared" si="10"/>
        <v>266</v>
      </c>
      <c r="B271" s="308"/>
      <c r="C271" s="199" t="s">
        <v>444</v>
      </c>
      <c r="D271" s="487" t="s">
        <v>430</v>
      </c>
      <c r="E271" s="438" t="s">
        <v>457</v>
      </c>
      <c r="F271" s="438"/>
      <c r="G271" s="438"/>
      <c r="H271" s="308"/>
    </row>
    <row r="272" spans="1:8" x14ac:dyDescent="0.2">
      <c r="C272" s="34"/>
      <c r="D272" s="34"/>
      <c r="E272" s="34"/>
      <c r="F272" s="34"/>
      <c r="G272" s="34"/>
    </row>
    <row r="273" spans="1:10" x14ac:dyDescent="0.2">
      <c r="C273" s="34"/>
      <c r="D273" s="34"/>
      <c r="E273" s="34"/>
      <c r="F273" s="34"/>
      <c r="G273" s="34"/>
    </row>
    <row r="274" spans="1:10" ht="20.25" x14ac:dyDescent="0.3">
      <c r="A274" s="493" t="s">
        <v>469</v>
      </c>
      <c r="B274" s="494"/>
      <c r="C274" s="494"/>
      <c r="D274" s="494"/>
      <c r="E274" s="495" t="s">
        <v>497</v>
      </c>
      <c r="F274" s="495"/>
      <c r="G274" s="496"/>
      <c r="H274" s="495"/>
      <c r="I274" s="496"/>
      <c r="J274" s="495"/>
    </row>
    <row r="275" spans="1:10" x14ac:dyDescent="0.2">
      <c r="C275" s="34"/>
      <c r="D275" s="34"/>
      <c r="E275" s="34"/>
      <c r="F275" s="34"/>
      <c r="G275" s="34"/>
    </row>
    <row r="276" spans="1:10" x14ac:dyDescent="0.2">
      <c r="C276" s="34"/>
      <c r="D276" s="34"/>
      <c r="E276" s="34"/>
      <c r="F276" s="34"/>
      <c r="G276" s="34"/>
    </row>
    <row r="277" spans="1:10" x14ac:dyDescent="0.2">
      <c r="C277" s="34"/>
      <c r="D277" s="34"/>
      <c r="E277" s="34"/>
      <c r="F277" s="34"/>
      <c r="G277" s="34"/>
    </row>
    <row r="278" spans="1:10" x14ac:dyDescent="0.2">
      <c r="C278" s="34"/>
      <c r="D278" s="34"/>
      <c r="E278" s="34"/>
      <c r="F278" s="34"/>
      <c r="G278" s="34"/>
    </row>
    <row r="279" spans="1:10" x14ac:dyDescent="0.2">
      <c r="C279" s="34"/>
      <c r="D279" s="34"/>
      <c r="E279" s="34"/>
      <c r="F279" s="34"/>
      <c r="G279" s="34"/>
    </row>
    <row r="280" spans="1:10" ht="18" x14ac:dyDescent="0.2">
      <c r="C280" s="194"/>
      <c r="D280" s="462"/>
      <c r="E280" s="49"/>
      <c r="F280" s="49"/>
      <c r="G280" s="49"/>
    </row>
  </sheetData>
  <sortState ref="C7:G279">
    <sortCondition ref="G7:G279"/>
  </sortState>
  <mergeCells count="7">
    <mergeCell ref="A4:A5"/>
    <mergeCell ref="C4:C5"/>
    <mergeCell ref="D4:D5"/>
    <mergeCell ref="E4:H4"/>
    <mergeCell ref="A1:G1"/>
    <mergeCell ref="A3:G3"/>
    <mergeCell ref="A2:H2"/>
  </mergeCells>
  <conditionalFormatting sqref="G68:G75">
    <cfRule type="top10" dxfId="117" priority="58" percent="1" rank="1"/>
  </conditionalFormatting>
  <conditionalFormatting sqref="G281:G1048576 G1:G5">
    <cfRule type="duplicateValues" dxfId="116" priority="267"/>
  </conditionalFormatting>
  <conditionalFormatting sqref="G82 G6:G12">
    <cfRule type="top10" dxfId="115" priority="66" percent="1" rank="1"/>
  </conditionalFormatting>
  <conditionalFormatting sqref="G13:G20">
    <cfRule type="top10" dxfId="114" priority="65" percent="1" rank="1"/>
  </conditionalFormatting>
  <conditionalFormatting sqref="G21:G27">
    <cfRule type="top10" dxfId="113" priority="64" percent="1" rank="1"/>
  </conditionalFormatting>
  <conditionalFormatting sqref="G28:G35">
    <cfRule type="top10" dxfId="112" priority="63" percent="1" rank="1"/>
  </conditionalFormatting>
  <conditionalFormatting sqref="G52:G59">
    <cfRule type="top10" dxfId="111" priority="60" percent="1" rank="1"/>
  </conditionalFormatting>
  <conditionalFormatting sqref="G83:G84 G76:G81">
    <cfRule type="top10" dxfId="110" priority="57" percent="1" rank="1"/>
  </conditionalFormatting>
  <conditionalFormatting sqref="G85:G92">
    <cfRule type="top10" dxfId="109" priority="56" percent="1" rank="1"/>
  </conditionalFormatting>
  <conditionalFormatting sqref="G101:G107">
    <cfRule type="top10" dxfId="108" priority="54" percent="1" rank="1"/>
  </conditionalFormatting>
  <conditionalFormatting sqref="G116:G123">
    <cfRule type="top10" dxfId="107" priority="51" percent="1" rank="1"/>
  </conditionalFormatting>
  <conditionalFormatting sqref="G124:G130">
    <cfRule type="top10" dxfId="106" priority="50" percent="1" rank="1"/>
  </conditionalFormatting>
  <conditionalFormatting sqref="G124:G130">
    <cfRule type="top10" dxfId="105" priority="49" percent="1" rank="1"/>
  </conditionalFormatting>
  <conditionalFormatting sqref="G139:G146">
    <cfRule type="top10" dxfId="104" priority="47" percent="1" rank="1"/>
  </conditionalFormatting>
  <conditionalFormatting sqref="G154:G161">
    <cfRule type="top10" dxfId="103" priority="44" percent="1" rank="1"/>
  </conditionalFormatting>
  <conditionalFormatting sqref="G154:G161">
    <cfRule type="top10" dxfId="102" priority="43" percent="1" rank="1"/>
  </conditionalFormatting>
  <conditionalFormatting sqref="G162:G169">
    <cfRule type="top10" dxfId="101" priority="42" percent="1" rank="1"/>
  </conditionalFormatting>
  <conditionalFormatting sqref="G162:G169">
    <cfRule type="top10" dxfId="100" priority="41" percent="1" rank="1"/>
  </conditionalFormatting>
  <conditionalFormatting sqref="G177">
    <cfRule type="top10" dxfId="99" priority="39" percent="1" rank="1"/>
  </conditionalFormatting>
  <conditionalFormatting sqref="G177">
    <cfRule type="top10" dxfId="98" priority="38" percent="1" rank="1"/>
  </conditionalFormatting>
  <conditionalFormatting sqref="G184:G190">
    <cfRule type="top10" dxfId="97" priority="28" percent="1" rank="1"/>
  </conditionalFormatting>
  <conditionalFormatting sqref="G184:G190">
    <cfRule type="top10" dxfId="96" priority="27" percent="1" rank="1"/>
  </conditionalFormatting>
  <conditionalFormatting sqref="G184:G190">
    <cfRule type="top10" dxfId="95" priority="26" percent="1" rank="1"/>
  </conditionalFormatting>
  <conditionalFormatting sqref="G184:G190">
    <cfRule type="top10" dxfId="94" priority="25" percent="1" rank="1"/>
  </conditionalFormatting>
  <conditionalFormatting sqref="G184:G190">
    <cfRule type="top10" dxfId="93" priority="24" percent="1" rank="1"/>
  </conditionalFormatting>
  <conditionalFormatting sqref="G184:G190">
    <cfRule type="top10" dxfId="92" priority="29" percent="1" rank="1"/>
  </conditionalFormatting>
  <conditionalFormatting sqref="G184:G190">
    <cfRule type="top10" dxfId="91" priority="30" percent="1" rank="1"/>
  </conditionalFormatting>
  <conditionalFormatting sqref="G199:G206">
    <cfRule type="top10" dxfId="90" priority="21" percent="1" rank="1"/>
  </conditionalFormatting>
  <conditionalFormatting sqref="G199:G206">
    <cfRule type="top10" dxfId="89" priority="20" percent="1" rank="1"/>
  </conditionalFormatting>
  <conditionalFormatting sqref="G215:G220">
    <cfRule type="top10" dxfId="88" priority="15" percent="1" rank="1"/>
  </conditionalFormatting>
  <conditionalFormatting sqref="G215:G220">
    <cfRule type="top10" dxfId="87" priority="16" percent="1" rank="1"/>
  </conditionalFormatting>
  <conditionalFormatting sqref="G215:G220">
    <cfRule type="top10" dxfId="86" priority="17" percent="1" rank="1"/>
  </conditionalFormatting>
  <conditionalFormatting sqref="G229:G236">
    <cfRule type="top10" dxfId="85" priority="12" percent="1" rank="1"/>
  </conditionalFormatting>
  <conditionalFormatting sqref="G229:G236">
    <cfRule type="top10" dxfId="84" priority="11" percent="1" rank="1"/>
  </conditionalFormatting>
  <conditionalFormatting sqref="G258:G264">
    <cfRule type="top10" dxfId="83" priority="4" percent="1" rank="1"/>
  </conditionalFormatting>
  <conditionalFormatting sqref="G258:G264">
    <cfRule type="top10" dxfId="82" priority="3" percent="1" rank="1"/>
  </conditionalFormatting>
  <conditionalFormatting sqref="G36:G43">
    <cfRule type="top10" dxfId="81" priority="273" percent="1" rank="1"/>
  </conditionalFormatting>
  <conditionalFormatting sqref="G44:G51">
    <cfRule type="top10" dxfId="80" priority="278" percent="1" rank="1"/>
  </conditionalFormatting>
  <conditionalFormatting sqref="G60:G67">
    <cfRule type="top10" dxfId="79" priority="283" percent="1" rank="1"/>
  </conditionalFormatting>
  <conditionalFormatting sqref="G93:G100">
    <cfRule type="top10" dxfId="78" priority="288" percent="1" rank="1"/>
  </conditionalFormatting>
  <conditionalFormatting sqref="G108:G115">
    <cfRule type="top10" dxfId="77" priority="291" percent="1" rank="1"/>
  </conditionalFormatting>
  <conditionalFormatting sqref="G131:G138">
    <cfRule type="top10" dxfId="76" priority="294" percent="1" rank="1"/>
  </conditionalFormatting>
  <conditionalFormatting sqref="G147:G153">
    <cfRule type="top10" dxfId="75" priority="300" percent="1" rank="1"/>
  </conditionalFormatting>
  <conditionalFormatting sqref="G170:G176">
    <cfRule type="top10" dxfId="74" priority="303" percent="1" rank="1"/>
  </conditionalFormatting>
  <conditionalFormatting sqref="G178:G183">
    <cfRule type="top10" dxfId="73" priority="306" percent="1" rank="1"/>
  </conditionalFormatting>
  <conditionalFormatting sqref="G191:G198">
    <cfRule type="top10" dxfId="72" priority="309" percent="1" rank="1"/>
  </conditionalFormatting>
  <conditionalFormatting sqref="G207:G213">
    <cfRule type="top10" dxfId="71" priority="312" percent="1" rank="1"/>
  </conditionalFormatting>
  <conditionalFormatting sqref="G221:G228">
    <cfRule type="top10" dxfId="70" priority="315" percent="1" rank="1"/>
  </conditionalFormatting>
  <conditionalFormatting sqref="G237:G244">
    <cfRule type="top10" dxfId="69" priority="318" percent="1" rank="1"/>
  </conditionalFormatting>
  <conditionalFormatting sqref="G245:G251">
    <cfRule type="top10" dxfId="68" priority="321" percent="1" rank="1"/>
  </conditionalFormatting>
  <conditionalFormatting sqref="G252:G257">
    <cfRule type="top10" dxfId="67" priority="324" percent="1" rank="1"/>
  </conditionalFormatting>
  <conditionalFormatting sqref="G280 G265:G271">
    <cfRule type="top10" dxfId="66" priority="327" percent="1" rank="1"/>
  </conditionalFormatting>
  <printOptions horizontalCentered="1"/>
  <pageMargins left="0.39370078740157483" right="0" top="0.39370078740157483" bottom="0.19685039370078741" header="0" footer="0"/>
  <pageSetup paperSize="9" scale="69" fitToHeight="0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6"/>
  <sheetViews>
    <sheetView view="pageBreakPreview" zoomScale="85" zoomScaleNormal="100" zoomScaleSheetLayoutView="85" workbookViewId="0">
      <pane ySplit="5" topLeftCell="A318" activePane="bottomLeft" state="frozen"/>
      <selection pane="bottomLeft" activeCell="C332" sqref="C332"/>
    </sheetView>
  </sheetViews>
  <sheetFormatPr defaultColWidth="9.140625" defaultRowHeight="18" x14ac:dyDescent="0.2"/>
  <cols>
    <col min="1" max="1" width="4.5703125" style="29" customWidth="1"/>
    <col min="2" max="2" width="5.7109375" style="29" customWidth="1"/>
    <col min="3" max="3" width="43.7109375" style="111" customWidth="1"/>
    <col min="4" max="4" width="41" style="111" hidden="1" customWidth="1"/>
    <col min="5" max="5" width="15" style="119" customWidth="1"/>
    <col min="6" max="6" width="10.7109375" style="119" customWidth="1"/>
    <col min="7" max="7" width="21.28515625" style="119" customWidth="1"/>
    <col min="8" max="8" width="14.7109375" style="119" hidden="1" customWidth="1"/>
    <col min="9" max="9" width="17.5703125" style="120" customWidth="1"/>
    <col min="10" max="10" width="12" style="117" hidden="1" customWidth="1"/>
    <col min="11" max="11" width="17.28515625" style="117" hidden="1" customWidth="1"/>
    <col min="12" max="12" width="16.42578125" style="118" customWidth="1"/>
    <col min="13" max="13" width="11.7109375" style="29" customWidth="1"/>
    <col min="14" max="14" width="18.28515625" style="32" customWidth="1"/>
    <col min="15" max="15" width="25.28515625" style="37" customWidth="1"/>
    <col min="16" max="16" width="28.85546875" style="37" customWidth="1"/>
    <col min="17" max="17" width="33.28515625" style="37" customWidth="1"/>
    <col min="18" max="16384" width="9.140625" style="37"/>
  </cols>
  <sheetData>
    <row r="1" spans="1:14" ht="22.9" customHeight="1" x14ac:dyDescent="0.2">
      <c r="A1"/>
      <c r="B1" s="196"/>
      <c r="C1" s="643" t="s">
        <v>29</v>
      </c>
      <c r="D1" s="643"/>
      <c r="E1" s="643"/>
      <c r="F1" s="643"/>
      <c r="G1" s="643"/>
      <c r="H1" s="643"/>
      <c r="I1" s="643"/>
      <c r="J1" s="643"/>
      <c r="K1" s="643"/>
      <c r="L1" s="643"/>
      <c r="M1" s="20"/>
      <c r="N1" s="20"/>
    </row>
    <row r="2" spans="1:14" ht="15.75" x14ac:dyDescent="0.2">
      <c r="A2" s="645" t="s">
        <v>456</v>
      </c>
      <c r="B2" s="645"/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21"/>
    </row>
    <row r="3" spans="1:14" ht="45.75" customHeight="1" thickBot="1" x14ac:dyDescent="0.25">
      <c r="B3" s="484"/>
      <c r="C3" s="484" t="s">
        <v>60</v>
      </c>
      <c r="D3" s="484"/>
      <c r="E3" s="484"/>
      <c r="F3" s="484"/>
      <c r="G3" s="484"/>
      <c r="H3" s="484"/>
      <c r="I3" s="484"/>
      <c r="J3" s="484"/>
      <c r="K3" s="484"/>
      <c r="L3" s="484"/>
      <c r="N3" s="29"/>
    </row>
    <row r="4" spans="1:14" ht="26.45" customHeight="1" x14ac:dyDescent="0.2">
      <c r="A4" s="697" t="s">
        <v>6</v>
      </c>
      <c r="B4" s="692" t="s">
        <v>0</v>
      </c>
      <c r="C4" s="699" t="s">
        <v>1</v>
      </c>
      <c r="D4" s="558"/>
      <c r="E4" s="701" t="s">
        <v>48</v>
      </c>
      <c r="F4" s="701"/>
      <c r="G4" s="701"/>
      <c r="H4" s="701"/>
      <c r="I4" s="701"/>
      <c r="J4" s="701"/>
      <c r="K4" s="701"/>
      <c r="L4" s="702" t="s">
        <v>2</v>
      </c>
      <c r="N4" s="29"/>
    </row>
    <row r="5" spans="1:14" ht="26.25" thickBot="1" x14ac:dyDescent="0.25">
      <c r="A5" s="698"/>
      <c r="B5" s="693"/>
      <c r="C5" s="700"/>
      <c r="D5" s="559"/>
      <c r="E5" s="122" t="s">
        <v>52</v>
      </c>
      <c r="F5" s="122" t="s">
        <v>53</v>
      </c>
      <c r="G5" s="122" t="s">
        <v>54</v>
      </c>
      <c r="H5" s="122" t="s">
        <v>95</v>
      </c>
      <c r="I5" s="123" t="s">
        <v>55</v>
      </c>
      <c r="J5" s="123" t="s">
        <v>3</v>
      </c>
      <c r="K5" s="123" t="s">
        <v>59</v>
      </c>
      <c r="L5" s="703"/>
    </row>
    <row r="6" spans="1:14" ht="21" hidden="1" thickBot="1" x14ac:dyDescent="0.25">
      <c r="A6" s="150"/>
      <c r="B6" s="151"/>
      <c r="C6" s="152" t="s">
        <v>101</v>
      </c>
      <c r="D6" s="153"/>
      <c r="E6" s="154"/>
      <c r="F6" s="154"/>
      <c r="G6" s="154"/>
      <c r="H6" s="154"/>
      <c r="I6" s="154"/>
      <c r="J6" s="155">
        <f>I6</f>
        <v>0</v>
      </c>
      <c r="K6" s="155"/>
      <c r="L6" s="156"/>
    </row>
    <row r="7" spans="1:14" ht="20.25" hidden="1" x14ac:dyDescent="0.2">
      <c r="A7" s="157">
        <v>1</v>
      </c>
      <c r="B7" s="158"/>
      <c r="C7" s="159"/>
      <c r="D7" s="160"/>
      <c r="E7" s="161"/>
      <c r="F7" s="161"/>
      <c r="G7" s="161">
        <f>E7+F7</f>
        <v>0</v>
      </c>
      <c r="H7" s="683"/>
      <c r="I7" s="680">
        <f>SUM(G7:G14)+H7-(MAX(G7:G14))</f>
        <v>0</v>
      </c>
      <c r="J7" s="162"/>
      <c r="K7" s="686"/>
      <c r="L7" s="689"/>
    </row>
    <row r="8" spans="1:14" ht="20.25" hidden="1" x14ac:dyDescent="0.2">
      <c r="A8" s="163">
        <v>2</v>
      </c>
      <c r="B8" s="164"/>
      <c r="C8" s="165"/>
      <c r="D8" s="166"/>
      <c r="E8" s="167"/>
      <c r="F8" s="167"/>
      <c r="G8" s="167">
        <f t="shared" ref="G8:G14" si="0">E8+F8</f>
        <v>0</v>
      </c>
      <c r="H8" s="684"/>
      <c r="I8" s="681"/>
      <c r="J8" s="168"/>
      <c r="K8" s="687"/>
      <c r="L8" s="690"/>
    </row>
    <row r="9" spans="1:14" ht="20.25" hidden="1" x14ac:dyDescent="0.2">
      <c r="A9" s="163">
        <v>3</v>
      </c>
      <c r="B9" s="164"/>
      <c r="C9" s="165"/>
      <c r="D9" s="166"/>
      <c r="E9" s="167"/>
      <c r="F9" s="167"/>
      <c r="G9" s="167">
        <f t="shared" si="0"/>
        <v>0</v>
      </c>
      <c r="H9" s="684"/>
      <c r="I9" s="681"/>
      <c r="J9" s="168"/>
      <c r="K9" s="687"/>
      <c r="L9" s="690"/>
      <c r="M9" s="119"/>
    </row>
    <row r="10" spans="1:14" ht="20.25" hidden="1" x14ac:dyDescent="0.2">
      <c r="A10" s="163">
        <v>4</v>
      </c>
      <c r="B10" s="164"/>
      <c r="C10" s="165"/>
      <c r="D10" s="166"/>
      <c r="E10" s="167"/>
      <c r="F10" s="167"/>
      <c r="G10" s="167">
        <f t="shared" si="0"/>
        <v>0</v>
      </c>
      <c r="H10" s="684"/>
      <c r="I10" s="681"/>
      <c r="J10" s="168"/>
      <c r="K10" s="687"/>
      <c r="L10" s="690"/>
      <c r="N10" s="125">
        <f>G7+G8+G9+G10+G11+G12+G13+G14</f>
        <v>0</v>
      </c>
    </row>
    <row r="11" spans="1:14" ht="20.25" hidden="1" x14ac:dyDescent="0.2">
      <c r="A11" s="163">
        <v>5</v>
      </c>
      <c r="B11" s="164"/>
      <c r="C11" s="165"/>
      <c r="D11" s="166"/>
      <c r="E11" s="167"/>
      <c r="F11" s="167"/>
      <c r="G11" s="167">
        <f t="shared" si="0"/>
        <v>0</v>
      </c>
      <c r="H11" s="684"/>
      <c r="I11" s="681"/>
      <c r="J11" s="168"/>
      <c r="K11" s="687"/>
      <c r="L11" s="690"/>
      <c r="N11" s="125"/>
    </row>
    <row r="12" spans="1:14" ht="20.25" hidden="1" x14ac:dyDescent="0.2">
      <c r="A12" s="163">
        <v>6</v>
      </c>
      <c r="B12" s="164"/>
      <c r="C12" s="165"/>
      <c r="D12" s="166"/>
      <c r="E12" s="167"/>
      <c r="F12" s="167"/>
      <c r="G12" s="167">
        <f t="shared" si="0"/>
        <v>0</v>
      </c>
      <c r="H12" s="684"/>
      <c r="I12" s="681"/>
      <c r="J12" s="168"/>
      <c r="K12" s="687"/>
      <c r="L12" s="690"/>
      <c r="N12" s="125"/>
    </row>
    <row r="13" spans="1:14" ht="20.25" hidden="1" x14ac:dyDescent="0.2">
      <c r="A13" s="163">
        <v>7</v>
      </c>
      <c r="B13" s="164"/>
      <c r="C13" s="165"/>
      <c r="D13" s="166"/>
      <c r="E13" s="167"/>
      <c r="F13" s="167"/>
      <c r="G13" s="167">
        <f t="shared" si="0"/>
        <v>0</v>
      </c>
      <c r="H13" s="684"/>
      <c r="I13" s="681"/>
      <c r="J13" s="168"/>
      <c r="K13" s="687"/>
      <c r="L13" s="690"/>
      <c r="N13" s="125"/>
    </row>
    <row r="14" spans="1:14" ht="21" hidden="1" thickBot="1" x14ac:dyDescent="0.25">
      <c r="A14" s="169">
        <v>8</v>
      </c>
      <c r="B14" s="170"/>
      <c r="C14" s="171"/>
      <c r="D14" s="172"/>
      <c r="E14" s="173"/>
      <c r="F14" s="173"/>
      <c r="G14" s="173">
        <f t="shared" si="0"/>
        <v>0</v>
      </c>
      <c r="H14" s="685"/>
      <c r="I14" s="682"/>
      <c r="J14" s="174"/>
      <c r="K14" s="688"/>
      <c r="L14" s="691"/>
      <c r="N14" s="125"/>
    </row>
    <row r="15" spans="1:14" ht="21" thickBot="1" x14ac:dyDescent="0.25">
      <c r="A15" s="132"/>
      <c r="B15" s="101" t="s">
        <v>118</v>
      </c>
      <c r="C15" s="294" t="s">
        <v>168</v>
      </c>
      <c r="D15" s="92"/>
      <c r="E15" s="181"/>
      <c r="F15" s="181"/>
      <c r="G15" s="181"/>
      <c r="H15" s="181"/>
      <c r="I15" s="181"/>
      <c r="J15" s="229"/>
      <c r="K15" s="229"/>
      <c r="L15" s="230"/>
    </row>
    <row r="16" spans="1:14" x14ac:dyDescent="0.2">
      <c r="A16" s="234">
        <v>1</v>
      </c>
      <c r="B16" s="357">
        <v>311</v>
      </c>
      <c r="C16" s="245" t="s">
        <v>169</v>
      </c>
      <c r="D16" s="358">
        <v>39707</v>
      </c>
      <c r="E16" s="279">
        <v>45.3</v>
      </c>
      <c r="F16" s="279">
        <v>3</v>
      </c>
      <c r="G16" s="285">
        <v>48.33</v>
      </c>
      <c r="H16" s="694"/>
      <c r="I16" s="666">
        <f>SUM(G16:G23)-(MAX(G16:G23))</f>
        <v>346.76</v>
      </c>
      <c r="J16" s="64"/>
      <c r="K16" s="282"/>
      <c r="L16" s="649">
        <v>8</v>
      </c>
    </row>
    <row r="17" spans="1:19" x14ac:dyDescent="0.2">
      <c r="A17" s="231">
        <v>2</v>
      </c>
      <c r="B17" s="295">
        <v>323</v>
      </c>
      <c r="C17" s="198" t="s">
        <v>170</v>
      </c>
      <c r="D17" s="296">
        <v>39561</v>
      </c>
      <c r="E17" s="280">
        <v>63</v>
      </c>
      <c r="F17" s="280"/>
      <c r="G17" s="280">
        <v>63</v>
      </c>
      <c r="H17" s="695"/>
      <c r="I17" s="667"/>
      <c r="J17" s="65"/>
      <c r="K17" s="283"/>
      <c r="L17" s="650"/>
      <c r="O17" s="139"/>
    </row>
    <row r="18" spans="1:19" x14ac:dyDescent="0.2">
      <c r="A18" s="231">
        <v>3</v>
      </c>
      <c r="B18" s="295">
        <v>209</v>
      </c>
      <c r="C18" s="198" t="s">
        <v>171</v>
      </c>
      <c r="D18" s="296">
        <v>39517</v>
      </c>
      <c r="E18" s="280">
        <v>53.16</v>
      </c>
      <c r="F18" s="280"/>
      <c r="G18" s="426">
        <v>53.16</v>
      </c>
      <c r="H18" s="695"/>
      <c r="I18" s="667"/>
      <c r="J18" s="65"/>
      <c r="K18" s="283"/>
      <c r="L18" s="650"/>
    </row>
    <row r="19" spans="1:19" x14ac:dyDescent="0.2">
      <c r="A19" s="231">
        <v>4</v>
      </c>
      <c r="B19" s="295">
        <v>423</v>
      </c>
      <c r="C19" s="198" t="s">
        <v>172</v>
      </c>
      <c r="D19" s="296">
        <v>39660</v>
      </c>
      <c r="E19" s="280">
        <v>39.65</v>
      </c>
      <c r="F19" s="280">
        <v>9</v>
      </c>
      <c r="G19" s="280">
        <v>48.65</v>
      </c>
      <c r="H19" s="695"/>
      <c r="I19" s="667"/>
      <c r="J19" s="65"/>
      <c r="K19" s="283"/>
      <c r="L19" s="650"/>
      <c r="Q19" s="139"/>
    </row>
    <row r="20" spans="1:19" x14ac:dyDescent="0.2">
      <c r="A20" s="231">
        <v>5</v>
      </c>
      <c r="B20" s="295">
        <v>489</v>
      </c>
      <c r="C20" s="198" t="s">
        <v>173</v>
      </c>
      <c r="D20" s="296">
        <v>39524</v>
      </c>
      <c r="E20" s="280">
        <v>57</v>
      </c>
      <c r="F20" s="280">
        <v>3</v>
      </c>
      <c r="G20" s="280">
        <v>60</v>
      </c>
      <c r="H20" s="695"/>
      <c r="I20" s="667"/>
      <c r="J20" s="65"/>
      <c r="K20" s="283"/>
      <c r="L20" s="650"/>
      <c r="N20" s="125">
        <f>G16+G17+G18+G19+G20+G22+G23</f>
        <v>346.76</v>
      </c>
      <c r="O20" s="139"/>
      <c r="S20" s="139"/>
    </row>
    <row r="21" spans="1:19" ht="18" customHeight="1" x14ac:dyDescent="0.2">
      <c r="A21" s="231">
        <v>6</v>
      </c>
      <c r="B21" s="295">
        <v>284</v>
      </c>
      <c r="C21" s="198" t="s">
        <v>174</v>
      </c>
      <c r="D21" s="296">
        <v>39758</v>
      </c>
      <c r="E21" s="280">
        <v>106</v>
      </c>
      <c r="F21" s="280">
        <v>5</v>
      </c>
      <c r="G21" s="280">
        <v>111</v>
      </c>
      <c r="H21" s="695"/>
      <c r="I21" s="667"/>
      <c r="J21" s="65"/>
      <c r="K21" s="283"/>
      <c r="L21" s="650"/>
    </row>
    <row r="22" spans="1:19" ht="19.5" customHeight="1" x14ac:dyDescent="0.2">
      <c r="A22" s="231">
        <v>7</v>
      </c>
      <c r="B22" s="295">
        <v>282</v>
      </c>
      <c r="C22" s="198" t="s">
        <v>175</v>
      </c>
      <c r="D22" s="296">
        <v>40024</v>
      </c>
      <c r="E22" s="280">
        <v>29.74</v>
      </c>
      <c r="F22" s="280"/>
      <c r="G22" s="426">
        <v>29.74</v>
      </c>
      <c r="H22" s="695"/>
      <c r="I22" s="667"/>
      <c r="J22" s="65"/>
      <c r="K22" s="283"/>
      <c r="L22" s="650"/>
    </row>
    <row r="23" spans="1:19" ht="24" customHeight="1" thickBot="1" x14ac:dyDescent="0.25">
      <c r="A23" s="232">
        <v>8</v>
      </c>
      <c r="B23" s="359">
        <v>445</v>
      </c>
      <c r="C23" s="240" t="s">
        <v>176</v>
      </c>
      <c r="D23" s="360">
        <v>39856</v>
      </c>
      <c r="E23" s="281">
        <v>35.880000000000003</v>
      </c>
      <c r="F23" s="281">
        <v>8</v>
      </c>
      <c r="G23" s="281">
        <v>43.88</v>
      </c>
      <c r="H23" s="696"/>
      <c r="I23" s="668"/>
      <c r="J23" s="66"/>
      <c r="K23" s="284"/>
      <c r="L23" s="651"/>
    </row>
    <row r="24" spans="1:19" s="178" customFormat="1" ht="18.600000000000001" customHeight="1" thickBot="1" x14ac:dyDescent="0.25">
      <c r="A24" s="132"/>
      <c r="B24" s="101" t="s">
        <v>119</v>
      </c>
      <c r="C24" s="297" t="s">
        <v>102</v>
      </c>
      <c r="D24" s="92"/>
      <c r="E24" s="49"/>
      <c r="F24" s="49"/>
      <c r="G24" s="49"/>
      <c r="H24" s="49"/>
      <c r="I24" s="49"/>
      <c r="J24" s="113"/>
      <c r="K24" s="113"/>
      <c r="L24" s="615"/>
      <c r="M24" s="177"/>
      <c r="N24" s="22"/>
    </row>
    <row r="25" spans="1:19" s="178" customFormat="1" ht="36" x14ac:dyDescent="0.2">
      <c r="A25" s="234">
        <v>1</v>
      </c>
      <c r="B25" s="238">
        <v>13</v>
      </c>
      <c r="C25" s="252" t="s">
        <v>177</v>
      </c>
      <c r="D25" s="344">
        <v>39401</v>
      </c>
      <c r="E25" s="279">
        <v>44.3</v>
      </c>
      <c r="F25" s="279">
        <v>5</v>
      </c>
      <c r="G25" s="285">
        <v>49.3</v>
      </c>
      <c r="H25" s="663"/>
      <c r="I25" s="666">
        <f>SUM(G25:G32)-(MAX(G25:G32))</f>
        <v>534.43000000000006</v>
      </c>
      <c r="J25" s="64"/>
      <c r="K25" s="669"/>
      <c r="L25" s="672">
        <v>25</v>
      </c>
      <c r="M25" s="177"/>
      <c r="N25" s="22"/>
      <c r="O25" s="191"/>
    </row>
    <row r="26" spans="1:19" s="178" customFormat="1" x14ac:dyDescent="0.2">
      <c r="A26" s="231">
        <v>2</v>
      </c>
      <c r="B26" s="175">
        <v>112</v>
      </c>
      <c r="C26" s="199" t="s">
        <v>178</v>
      </c>
      <c r="D26" s="298">
        <v>39551</v>
      </c>
      <c r="E26" s="280">
        <v>115</v>
      </c>
      <c r="F26" s="280">
        <v>13</v>
      </c>
      <c r="G26" s="280">
        <v>128</v>
      </c>
      <c r="H26" s="664"/>
      <c r="I26" s="667"/>
      <c r="J26" s="65"/>
      <c r="K26" s="670"/>
      <c r="L26" s="673"/>
      <c r="M26" s="177"/>
      <c r="N26" s="22"/>
    </row>
    <row r="27" spans="1:19" s="178" customFormat="1" x14ac:dyDescent="0.2">
      <c r="A27" s="231">
        <v>3</v>
      </c>
      <c r="B27" s="175">
        <v>181</v>
      </c>
      <c r="C27" s="199" t="s">
        <v>179</v>
      </c>
      <c r="D27" s="298">
        <v>39564</v>
      </c>
      <c r="E27" s="280">
        <v>46.5</v>
      </c>
      <c r="F27" s="280">
        <v>11</v>
      </c>
      <c r="G27" s="280">
        <v>57.5</v>
      </c>
      <c r="H27" s="664"/>
      <c r="I27" s="667"/>
      <c r="J27" s="65"/>
      <c r="K27" s="670"/>
      <c r="L27" s="673"/>
      <c r="M27" s="177"/>
      <c r="N27" s="22"/>
    </row>
    <row r="28" spans="1:19" s="178" customFormat="1" x14ac:dyDescent="0.2">
      <c r="A28" s="231">
        <v>4</v>
      </c>
      <c r="B28" s="175">
        <v>135</v>
      </c>
      <c r="C28" s="199" t="s">
        <v>180</v>
      </c>
      <c r="D28" s="298">
        <v>39438</v>
      </c>
      <c r="E28" s="280">
        <v>39.53</v>
      </c>
      <c r="F28" s="280">
        <v>3</v>
      </c>
      <c r="G28" s="280">
        <v>42.53</v>
      </c>
      <c r="H28" s="664"/>
      <c r="I28" s="667"/>
      <c r="J28" s="65"/>
      <c r="K28" s="670"/>
      <c r="L28" s="673"/>
      <c r="M28" s="177"/>
      <c r="N28" s="22"/>
    </row>
    <row r="29" spans="1:19" s="178" customFormat="1" x14ac:dyDescent="0.2">
      <c r="A29" s="231">
        <v>5</v>
      </c>
      <c r="B29" s="175">
        <v>69</v>
      </c>
      <c r="C29" s="199" t="s">
        <v>181</v>
      </c>
      <c r="D29" s="298">
        <v>39544</v>
      </c>
      <c r="E29" s="280">
        <v>52</v>
      </c>
      <c r="F29" s="280"/>
      <c r="G29" s="426">
        <v>52</v>
      </c>
      <c r="H29" s="664"/>
      <c r="I29" s="667"/>
      <c r="J29" s="65"/>
      <c r="K29" s="670"/>
      <c r="L29" s="673"/>
      <c r="M29" s="177"/>
      <c r="N29" s="179">
        <f>G25+G26+G27+G28+G29+G31+G32</f>
        <v>534.43000000000006</v>
      </c>
      <c r="O29" s="139"/>
    </row>
    <row r="30" spans="1:19" s="178" customFormat="1" x14ac:dyDescent="0.2">
      <c r="A30" s="231">
        <v>6</v>
      </c>
      <c r="B30" s="175">
        <v>196</v>
      </c>
      <c r="C30" s="199" t="s">
        <v>182</v>
      </c>
      <c r="D30" s="298">
        <v>39570</v>
      </c>
      <c r="E30" s="280" t="s">
        <v>457</v>
      </c>
      <c r="F30" s="280"/>
      <c r="G30" s="280">
        <v>500</v>
      </c>
      <c r="H30" s="664"/>
      <c r="I30" s="667"/>
      <c r="J30" s="65"/>
      <c r="K30" s="670"/>
      <c r="L30" s="673"/>
      <c r="M30" s="177"/>
      <c r="N30" s="22"/>
    </row>
    <row r="31" spans="1:19" s="178" customFormat="1" x14ac:dyDescent="0.2">
      <c r="A31" s="231">
        <v>7</v>
      </c>
      <c r="B31" s="175">
        <v>161</v>
      </c>
      <c r="C31" s="199" t="s">
        <v>183</v>
      </c>
      <c r="D31" s="298">
        <v>39335</v>
      </c>
      <c r="E31" s="280">
        <v>105.26</v>
      </c>
      <c r="F31" s="280"/>
      <c r="G31" s="426">
        <v>105.26</v>
      </c>
      <c r="H31" s="664"/>
      <c r="I31" s="667"/>
      <c r="J31" s="65"/>
      <c r="K31" s="670"/>
      <c r="L31" s="673"/>
      <c r="M31" s="177"/>
      <c r="N31" s="22"/>
    </row>
    <row r="32" spans="1:19" s="178" customFormat="1" ht="16.899999999999999" customHeight="1" thickBot="1" x14ac:dyDescent="0.25">
      <c r="A32" s="232">
        <v>8</v>
      </c>
      <c r="B32" s="233">
        <v>86</v>
      </c>
      <c r="C32" s="244" t="s">
        <v>184</v>
      </c>
      <c r="D32" s="345">
        <v>39945</v>
      </c>
      <c r="E32" s="281">
        <v>96.84</v>
      </c>
      <c r="F32" s="281">
        <v>3</v>
      </c>
      <c r="G32" s="287">
        <v>99.84</v>
      </c>
      <c r="H32" s="665"/>
      <c r="I32" s="668"/>
      <c r="J32" s="66"/>
      <c r="K32" s="671"/>
      <c r="L32" s="674"/>
      <c r="M32" s="177"/>
      <c r="N32" s="22"/>
    </row>
    <row r="33" spans="1:15" s="178" customFormat="1" ht="18.75" customHeight="1" thickBot="1" x14ac:dyDescent="0.3">
      <c r="A33" s="132"/>
      <c r="B33" s="101" t="s">
        <v>120</v>
      </c>
      <c r="C33" s="183" t="s">
        <v>103</v>
      </c>
      <c r="D33" s="92"/>
      <c r="E33" s="49"/>
      <c r="F33" s="49"/>
      <c r="G33" s="49"/>
      <c r="H33" s="49"/>
      <c r="I33" s="115"/>
      <c r="J33" s="115"/>
      <c r="K33" s="115"/>
      <c r="L33" s="134"/>
      <c r="M33" s="177"/>
      <c r="N33" s="22"/>
    </row>
    <row r="34" spans="1:15" ht="18" customHeight="1" x14ac:dyDescent="0.2">
      <c r="A34" s="234">
        <v>1</v>
      </c>
      <c r="B34" s="238">
        <v>272</v>
      </c>
      <c r="C34" s="252" t="s">
        <v>185</v>
      </c>
      <c r="D34" s="361">
        <v>39274</v>
      </c>
      <c r="E34" s="285">
        <v>25.07</v>
      </c>
      <c r="F34" s="285"/>
      <c r="G34" s="427">
        <v>25.07</v>
      </c>
      <c r="H34" s="663"/>
      <c r="I34" s="666">
        <f>SUM(G34:G41)+H34-(MAX(G34:G41))</f>
        <v>202.86</v>
      </c>
      <c r="J34" s="64"/>
      <c r="K34" s="669"/>
      <c r="L34" s="704">
        <v>1</v>
      </c>
    </row>
    <row r="35" spans="1:15" ht="18" customHeight="1" x14ac:dyDescent="0.2">
      <c r="A35" s="231">
        <v>2</v>
      </c>
      <c r="B35" s="175">
        <v>321</v>
      </c>
      <c r="C35" s="199" t="s">
        <v>186</v>
      </c>
      <c r="D35" s="299">
        <v>39299</v>
      </c>
      <c r="E35" s="280">
        <v>27</v>
      </c>
      <c r="F35" s="280"/>
      <c r="G35" s="426">
        <v>27</v>
      </c>
      <c r="H35" s="664"/>
      <c r="I35" s="667"/>
      <c r="J35" s="65"/>
      <c r="K35" s="670"/>
      <c r="L35" s="705"/>
    </row>
    <row r="36" spans="1:15" ht="18" customHeight="1" x14ac:dyDescent="0.2">
      <c r="A36" s="231">
        <v>3</v>
      </c>
      <c r="B36" s="175">
        <v>300</v>
      </c>
      <c r="C36" s="199" t="s">
        <v>187</v>
      </c>
      <c r="D36" s="299">
        <v>39573</v>
      </c>
      <c r="E36" s="280">
        <v>37.130000000000003</v>
      </c>
      <c r="F36" s="280"/>
      <c r="G36" s="426">
        <v>37.130000000000003</v>
      </c>
      <c r="H36" s="664"/>
      <c r="I36" s="667"/>
      <c r="J36" s="65"/>
      <c r="K36" s="670"/>
      <c r="L36" s="705"/>
    </row>
    <row r="37" spans="1:15" ht="18" customHeight="1" x14ac:dyDescent="0.2">
      <c r="A37" s="231">
        <v>4</v>
      </c>
      <c r="B37" s="29">
        <v>481</v>
      </c>
      <c r="C37" s="300" t="s">
        <v>188</v>
      </c>
      <c r="D37" s="301">
        <v>39358</v>
      </c>
      <c r="E37" s="280">
        <v>41.56</v>
      </c>
      <c r="F37" s="280"/>
      <c r="G37" s="426">
        <v>41.56</v>
      </c>
      <c r="H37" s="664"/>
      <c r="I37" s="667"/>
      <c r="J37" s="65"/>
      <c r="K37" s="670"/>
      <c r="L37" s="705"/>
      <c r="N37" s="125">
        <f>G34+G35+G36+G38+G39+G40+G41</f>
        <v>202.86</v>
      </c>
      <c r="O37" s="139"/>
    </row>
    <row r="38" spans="1:15" ht="18" customHeight="1" x14ac:dyDescent="0.2">
      <c r="A38" s="231">
        <v>5</v>
      </c>
      <c r="B38" s="175">
        <v>230</v>
      </c>
      <c r="C38" s="199" t="s">
        <v>189</v>
      </c>
      <c r="D38" s="299">
        <v>39571</v>
      </c>
      <c r="E38" s="280">
        <v>29.18</v>
      </c>
      <c r="F38" s="280"/>
      <c r="G38" s="426">
        <v>29.18</v>
      </c>
      <c r="H38" s="664"/>
      <c r="I38" s="667"/>
      <c r="J38" s="65"/>
      <c r="K38" s="670"/>
      <c r="L38" s="705"/>
    </row>
    <row r="39" spans="1:15" ht="18" customHeight="1" x14ac:dyDescent="0.2">
      <c r="A39" s="231">
        <v>6</v>
      </c>
      <c r="B39" s="175">
        <v>220</v>
      </c>
      <c r="C39" s="199" t="s">
        <v>190</v>
      </c>
      <c r="D39" s="299">
        <v>39499</v>
      </c>
      <c r="E39" s="280">
        <v>31</v>
      </c>
      <c r="F39" s="280"/>
      <c r="G39" s="426">
        <v>31</v>
      </c>
      <c r="H39" s="664"/>
      <c r="I39" s="667"/>
      <c r="J39" s="65"/>
      <c r="K39" s="670"/>
      <c r="L39" s="705"/>
    </row>
    <row r="40" spans="1:15" ht="18" customHeight="1" x14ac:dyDescent="0.2">
      <c r="A40" s="231">
        <v>7</v>
      </c>
      <c r="B40" s="175">
        <v>401</v>
      </c>
      <c r="C40" s="199" t="s">
        <v>191</v>
      </c>
      <c r="D40" s="299">
        <v>39963</v>
      </c>
      <c r="E40" s="280">
        <v>28.36</v>
      </c>
      <c r="F40" s="280"/>
      <c r="G40" s="426">
        <v>28.36</v>
      </c>
      <c r="H40" s="664"/>
      <c r="I40" s="667"/>
      <c r="J40" s="65"/>
      <c r="K40" s="670"/>
      <c r="L40" s="705"/>
    </row>
    <row r="41" spans="1:15" ht="18" customHeight="1" thickBot="1" x14ac:dyDescent="0.25">
      <c r="A41" s="232">
        <v>8</v>
      </c>
      <c r="B41" s="233">
        <v>242</v>
      </c>
      <c r="C41" s="244" t="s">
        <v>192</v>
      </c>
      <c r="D41" s="362">
        <v>39959</v>
      </c>
      <c r="E41" s="287">
        <v>25.12</v>
      </c>
      <c r="F41" s="287"/>
      <c r="G41" s="428">
        <v>25.12</v>
      </c>
      <c r="H41" s="665"/>
      <c r="I41" s="668"/>
      <c r="J41" s="66"/>
      <c r="K41" s="671"/>
      <c r="L41" s="706"/>
    </row>
    <row r="42" spans="1:15" s="178" customFormat="1" ht="16.899999999999999" customHeight="1" thickBot="1" x14ac:dyDescent="0.25">
      <c r="A42" s="132"/>
      <c r="B42" s="101" t="s">
        <v>121</v>
      </c>
      <c r="C42" s="184" t="s">
        <v>104</v>
      </c>
      <c r="D42" s="92"/>
      <c r="E42" s="49"/>
      <c r="F42" s="49"/>
      <c r="G42" s="49"/>
      <c r="H42" s="49"/>
      <c r="I42" s="49"/>
      <c r="J42" s="113"/>
      <c r="K42" s="113"/>
      <c r="L42" s="133"/>
      <c r="M42" s="177"/>
      <c r="N42" s="22"/>
    </row>
    <row r="43" spans="1:15" s="178" customFormat="1" x14ac:dyDescent="0.25">
      <c r="A43" s="234">
        <v>1</v>
      </c>
      <c r="B43" s="235">
        <v>310</v>
      </c>
      <c r="C43" s="210" t="s">
        <v>193</v>
      </c>
      <c r="D43" s="358">
        <v>39429</v>
      </c>
      <c r="E43" s="279">
        <v>154</v>
      </c>
      <c r="F43" s="279">
        <v>3</v>
      </c>
      <c r="G43" s="285">
        <v>157</v>
      </c>
      <c r="H43" s="663"/>
      <c r="I43" s="666">
        <f>SUM(G43:G50)+H43-(MAX(G43:G50))</f>
        <v>542.77</v>
      </c>
      <c r="J43" s="64"/>
      <c r="K43" s="669"/>
      <c r="L43" s="672">
        <v>26</v>
      </c>
      <c r="M43" s="177"/>
      <c r="N43" s="22"/>
    </row>
    <row r="44" spans="1:15" s="178" customFormat="1" x14ac:dyDescent="0.25">
      <c r="A44" s="231">
        <v>2</v>
      </c>
      <c r="B44" s="200">
        <v>391</v>
      </c>
      <c r="C44" s="201" t="s">
        <v>194</v>
      </c>
      <c r="D44" s="296">
        <v>39686</v>
      </c>
      <c r="E44" s="280">
        <v>55.6</v>
      </c>
      <c r="F44" s="280"/>
      <c r="G44" s="426">
        <v>55.6</v>
      </c>
      <c r="H44" s="664"/>
      <c r="I44" s="667"/>
      <c r="J44" s="65"/>
      <c r="K44" s="670"/>
      <c r="L44" s="673"/>
      <c r="M44" s="177"/>
      <c r="N44" s="22"/>
    </row>
    <row r="45" spans="1:15" s="178" customFormat="1" x14ac:dyDescent="0.25">
      <c r="A45" s="231">
        <v>3</v>
      </c>
      <c r="B45" s="200">
        <v>345</v>
      </c>
      <c r="C45" s="201" t="s">
        <v>195</v>
      </c>
      <c r="D45" s="296">
        <v>39494</v>
      </c>
      <c r="E45" s="280">
        <v>47.31</v>
      </c>
      <c r="F45" s="280"/>
      <c r="G45" s="280">
        <v>47.31</v>
      </c>
      <c r="H45" s="664"/>
      <c r="I45" s="667"/>
      <c r="J45" s="65"/>
      <c r="K45" s="670"/>
      <c r="L45" s="673"/>
      <c r="M45" s="177"/>
      <c r="N45" s="22"/>
    </row>
    <row r="46" spans="1:15" s="178" customFormat="1" x14ac:dyDescent="0.25">
      <c r="A46" s="231">
        <v>4</v>
      </c>
      <c r="B46" s="200">
        <v>304</v>
      </c>
      <c r="C46" s="201" t="s">
        <v>196</v>
      </c>
      <c r="D46" s="296">
        <v>39727</v>
      </c>
      <c r="E46" s="280">
        <v>57.41</v>
      </c>
      <c r="F46" s="280"/>
      <c r="G46" s="280">
        <v>57.41</v>
      </c>
      <c r="H46" s="664"/>
      <c r="I46" s="667"/>
      <c r="J46" s="65"/>
      <c r="K46" s="670"/>
      <c r="L46" s="673"/>
      <c r="M46" s="177"/>
      <c r="N46" s="22"/>
    </row>
    <row r="47" spans="1:15" s="178" customFormat="1" x14ac:dyDescent="0.25">
      <c r="A47" s="231">
        <v>5</v>
      </c>
      <c r="B47" s="200">
        <v>23</v>
      </c>
      <c r="C47" s="201" t="s">
        <v>197</v>
      </c>
      <c r="D47" s="296">
        <v>39854</v>
      </c>
      <c r="E47" s="280">
        <v>55.77</v>
      </c>
      <c r="F47" s="280"/>
      <c r="G47" s="426">
        <v>55.77</v>
      </c>
      <c r="H47" s="664"/>
      <c r="I47" s="667"/>
      <c r="J47" s="65"/>
      <c r="K47" s="670"/>
      <c r="L47" s="673"/>
      <c r="M47" s="177"/>
      <c r="N47" s="179">
        <f>G44+G45+G46+G47+G48+G49+G50</f>
        <v>542.77</v>
      </c>
      <c r="O47" s="139"/>
    </row>
    <row r="48" spans="1:15" s="178" customFormat="1" x14ac:dyDescent="0.25">
      <c r="A48" s="231">
        <v>6</v>
      </c>
      <c r="B48" s="200">
        <v>29</v>
      </c>
      <c r="C48" s="201" t="s">
        <v>198</v>
      </c>
      <c r="D48" s="296">
        <v>39273</v>
      </c>
      <c r="E48" s="280">
        <v>146</v>
      </c>
      <c r="F48" s="280">
        <v>3</v>
      </c>
      <c r="G48" s="280">
        <v>149</v>
      </c>
      <c r="H48" s="664"/>
      <c r="I48" s="667"/>
      <c r="J48" s="65"/>
      <c r="K48" s="670"/>
      <c r="L48" s="673"/>
      <c r="M48" s="177"/>
      <c r="N48" s="22"/>
    </row>
    <row r="49" spans="1:16" s="178" customFormat="1" x14ac:dyDescent="0.25">
      <c r="A49" s="231">
        <v>7</v>
      </c>
      <c r="B49" s="200">
        <v>296</v>
      </c>
      <c r="C49" s="201" t="s">
        <v>199</v>
      </c>
      <c r="D49" s="296">
        <v>39528</v>
      </c>
      <c r="E49" s="280">
        <v>88.99</v>
      </c>
      <c r="F49" s="280">
        <v>3</v>
      </c>
      <c r="G49" s="280">
        <v>91.99</v>
      </c>
      <c r="H49" s="664"/>
      <c r="I49" s="667"/>
      <c r="J49" s="65"/>
      <c r="K49" s="670"/>
      <c r="L49" s="673"/>
      <c r="M49" s="177"/>
      <c r="N49" s="22"/>
    </row>
    <row r="50" spans="1:16" s="178" customFormat="1" ht="18.75" thickBot="1" x14ac:dyDescent="0.3">
      <c r="A50" s="232">
        <v>8</v>
      </c>
      <c r="B50" s="236">
        <v>25</v>
      </c>
      <c r="C50" s="237" t="s">
        <v>472</v>
      </c>
      <c r="D50" s="360">
        <v>39835</v>
      </c>
      <c r="E50" s="281">
        <v>79.69</v>
      </c>
      <c r="F50" s="281">
        <v>6</v>
      </c>
      <c r="G50" s="287">
        <v>85.69</v>
      </c>
      <c r="H50" s="665"/>
      <c r="I50" s="668"/>
      <c r="J50" s="66"/>
      <c r="K50" s="671"/>
      <c r="L50" s="674"/>
      <c r="M50" s="177"/>
      <c r="N50" s="22"/>
    </row>
    <row r="51" spans="1:16" s="178" customFormat="1" ht="18.600000000000001" customHeight="1" thickBot="1" x14ac:dyDescent="0.3">
      <c r="A51" s="132"/>
      <c r="B51" s="101" t="s">
        <v>122</v>
      </c>
      <c r="C51" s="180" t="s">
        <v>105</v>
      </c>
      <c r="D51" s="92"/>
      <c r="E51" s="49"/>
      <c r="F51" s="49"/>
      <c r="G51" s="49"/>
      <c r="H51" s="49"/>
      <c r="I51" s="115"/>
      <c r="J51" s="115"/>
      <c r="K51" s="115"/>
      <c r="L51" s="134"/>
      <c r="M51" s="177"/>
      <c r="N51" s="22"/>
    </row>
    <row r="52" spans="1:16" s="178" customFormat="1" x14ac:dyDescent="0.2">
      <c r="A52" s="234">
        <v>1</v>
      </c>
      <c r="B52" s="238">
        <v>27</v>
      </c>
      <c r="C52" s="363" t="s">
        <v>200</v>
      </c>
      <c r="D52" s="364">
        <v>39488</v>
      </c>
      <c r="E52" s="279">
        <v>34.299999999999997</v>
      </c>
      <c r="F52" s="279"/>
      <c r="G52" s="427">
        <v>34.299999999999997</v>
      </c>
      <c r="H52" s="663"/>
      <c r="I52" s="666">
        <f>SUM(G52:G59)+H52-(MAX(G52:G59))</f>
        <v>276.39</v>
      </c>
      <c r="J52" s="64"/>
      <c r="K52" s="669"/>
      <c r="L52" s="704">
        <v>3</v>
      </c>
      <c r="M52" s="177"/>
      <c r="N52" s="22"/>
    </row>
    <row r="53" spans="1:16" s="178" customFormat="1" x14ac:dyDescent="0.2">
      <c r="A53" s="231">
        <v>2</v>
      </c>
      <c r="B53" s="175">
        <v>244</v>
      </c>
      <c r="C53" s="304" t="s">
        <v>201</v>
      </c>
      <c r="D53" s="305">
        <v>39540</v>
      </c>
      <c r="E53" s="280">
        <v>41.65</v>
      </c>
      <c r="F53" s="280"/>
      <c r="G53" s="426">
        <v>41.65</v>
      </c>
      <c r="H53" s="664"/>
      <c r="I53" s="667"/>
      <c r="J53" s="65"/>
      <c r="K53" s="670"/>
      <c r="L53" s="705"/>
      <c r="M53" s="177"/>
      <c r="N53" s="22"/>
    </row>
    <row r="54" spans="1:16" s="178" customFormat="1" x14ac:dyDescent="0.2">
      <c r="A54" s="231">
        <v>3</v>
      </c>
      <c r="B54" s="175">
        <v>211</v>
      </c>
      <c r="C54" s="302" t="s">
        <v>202</v>
      </c>
      <c r="D54" s="305">
        <v>39687</v>
      </c>
      <c r="E54" s="280">
        <v>40.67</v>
      </c>
      <c r="F54" s="280">
        <v>3</v>
      </c>
      <c r="G54" s="280">
        <v>43.67</v>
      </c>
      <c r="H54" s="664"/>
      <c r="I54" s="667"/>
      <c r="J54" s="65"/>
      <c r="K54" s="670"/>
      <c r="L54" s="705"/>
      <c r="M54" s="177"/>
      <c r="N54" s="22"/>
    </row>
    <row r="55" spans="1:16" s="178" customFormat="1" x14ac:dyDescent="0.2">
      <c r="A55" s="231">
        <v>4</v>
      </c>
      <c r="B55" s="175">
        <v>288</v>
      </c>
      <c r="C55" s="304" t="s">
        <v>203</v>
      </c>
      <c r="D55" s="305">
        <v>39673</v>
      </c>
      <c r="E55" s="280">
        <v>35.869999999999997</v>
      </c>
      <c r="F55" s="280"/>
      <c r="G55" s="426">
        <v>35.869999999999997</v>
      </c>
      <c r="H55" s="664"/>
      <c r="I55" s="667"/>
      <c r="J55" s="65"/>
      <c r="K55" s="670"/>
      <c r="L55" s="705"/>
      <c r="M55" s="177"/>
      <c r="N55" s="179">
        <f>G52+G53+G54+G55+G57+G58+G59</f>
        <v>276.39</v>
      </c>
      <c r="O55" s="139"/>
      <c r="P55" s="191"/>
    </row>
    <row r="56" spans="1:16" s="178" customFormat="1" ht="31.5" customHeight="1" x14ac:dyDescent="0.2">
      <c r="A56" s="231">
        <v>5</v>
      </c>
      <c r="B56" s="175">
        <v>378</v>
      </c>
      <c r="C56" s="304" t="s">
        <v>204</v>
      </c>
      <c r="D56" s="305">
        <v>39732</v>
      </c>
      <c r="E56" s="280">
        <v>43.19</v>
      </c>
      <c r="F56" s="280">
        <v>3</v>
      </c>
      <c r="G56" s="280">
        <v>46.19</v>
      </c>
      <c r="H56" s="664"/>
      <c r="I56" s="667"/>
      <c r="J56" s="65"/>
      <c r="K56" s="670"/>
      <c r="L56" s="705"/>
      <c r="M56" s="177"/>
      <c r="N56" s="22"/>
    </row>
    <row r="57" spans="1:16" s="178" customFormat="1" x14ac:dyDescent="0.2">
      <c r="A57" s="231">
        <v>6</v>
      </c>
      <c r="B57" s="175">
        <v>177</v>
      </c>
      <c r="C57" s="304" t="s">
        <v>205</v>
      </c>
      <c r="D57" s="305">
        <v>39742</v>
      </c>
      <c r="E57" s="280">
        <v>39.17</v>
      </c>
      <c r="F57" s="280"/>
      <c r="G57" s="426">
        <v>39.17</v>
      </c>
      <c r="H57" s="664"/>
      <c r="I57" s="667"/>
      <c r="J57" s="65"/>
      <c r="K57" s="670"/>
      <c r="L57" s="705"/>
      <c r="M57" s="177"/>
      <c r="N57" s="22"/>
    </row>
    <row r="58" spans="1:16" s="178" customFormat="1" ht="22.5" customHeight="1" x14ac:dyDescent="0.2">
      <c r="A58" s="231">
        <v>7</v>
      </c>
      <c r="B58" s="175">
        <v>62</v>
      </c>
      <c r="C58" s="302" t="s">
        <v>206</v>
      </c>
      <c r="D58" s="305">
        <v>39341</v>
      </c>
      <c r="E58" s="280">
        <v>45.29</v>
      </c>
      <c r="F58" s="280"/>
      <c r="G58" s="426">
        <v>45.29</v>
      </c>
      <c r="H58" s="664"/>
      <c r="I58" s="667"/>
      <c r="J58" s="65"/>
      <c r="K58" s="670"/>
      <c r="L58" s="705"/>
      <c r="M58" s="177"/>
      <c r="N58" s="22"/>
    </row>
    <row r="59" spans="1:16" s="178" customFormat="1" ht="18.600000000000001" customHeight="1" thickBot="1" x14ac:dyDescent="0.25">
      <c r="A59" s="232">
        <v>8</v>
      </c>
      <c r="B59" s="233">
        <v>126</v>
      </c>
      <c r="C59" s="365" t="s">
        <v>207</v>
      </c>
      <c r="D59" s="366">
        <v>39454</v>
      </c>
      <c r="E59" s="281">
        <v>30.44</v>
      </c>
      <c r="F59" s="281">
        <v>6</v>
      </c>
      <c r="G59" s="287">
        <v>36.44</v>
      </c>
      <c r="H59" s="665"/>
      <c r="I59" s="668"/>
      <c r="J59" s="66"/>
      <c r="K59" s="671"/>
      <c r="L59" s="706"/>
      <c r="M59" s="177"/>
      <c r="N59" s="22"/>
    </row>
    <row r="60" spans="1:16" s="178" customFormat="1" ht="17.45" customHeight="1" thickBot="1" x14ac:dyDescent="0.25">
      <c r="A60" s="132"/>
      <c r="B60" s="101" t="s">
        <v>123</v>
      </c>
      <c r="C60" s="207" t="s">
        <v>106</v>
      </c>
      <c r="D60" s="92"/>
      <c r="E60" s="49"/>
      <c r="F60" s="49"/>
      <c r="G60" s="49"/>
      <c r="H60" s="49"/>
      <c r="I60" s="49"/>
      <c r="J60" s="113"/>
      <c r="K60" s="113"/>
      <c r="L60" s="133"/>
      <c r="M60" s="177"/>
      <c r="N60" s="22"/>
    </row>
    <row r="61" spans="1:16" s="178" customFormat="1" x14ac:dyDescent="0.2">
      <c r="A61" s="234">
        <v>1</v>
      </c>
      <c r="B61" s="235">
        <v>420</v>
      </c>
      <c r="C61" s="367" t="s">
        <v>208</v>
      </c>
      <c r="D61" s="368">
        <v>39489</v>
      </c>
      <c r="E61" s="279">
        <v>42.83</v>
      </c>
      <c r="F61" s="279"/>
      <c r="G61" s="427">
        <v>42.83</v>
      </c>
      <c r="H61" s="683"/>
      <c r="I61" s="666">
        <f>SUM(G61:G68)+H61-(MAX(G61:G68))</f>
        <v>331.35</v>
      </c>
      <c r="J61" s="64"/>
      <c r="K61" s="669"/>
      <c r="L61" s="672">
        <v>7</v>
      </c>
      <c r="M61" s="177"/>
      <c r="N61" s="22"/>
    </row>
    <row r="62" spans="1:16" s="178" customFormat="1" x14ac:dyDescent="0.2">
      <c r="A62" s="231">
        <v>2</v>
      </c>
      <c r="B62" s="200">
        <v>451</v>
      </c>
      <c r="C62" s="306" t="s">
        <v>209</v>
      </c>
      <c r="D62" s="307">
        <v>39668</v>
      </c>
      <c r="E62" s="280">
        <v>60</v>
      </c>
      <c r="F62" s="280">
        <v>3</v>
      </c>
      <c r="G62" s="280">
        <v>63</v>
      </c>
      <c r="H62" s="684"/>
      <c r="I62" s="667"/>
      <c r="J62" s="65"/>
      <c r="K62" s="670"/>
      <c r="L62" s="673"/>
      <c r="M62" s="177"/>
      <c r="N62" s="22"/>
    </row>
    <row r="63" spans="1:16" s="178" customFormat="1" ht="36" x14ac:dyDescent="0.2">
      <c r="A63" s="231">
        <v>3</v>
      </c>
      <c r="B63" s="200">
        <v>474</v>
      </c>
      <c r="C63" s="306" t="s">
        <v>210</v>
      </c>
      <c r="D63" s="307">
        <v>39791</v>
      </c>
      <c r="E63" s="280">
        <v>48.01</v>
      </c>
      <c r="F63" s="280"/>
      <c r="G63" s="426">
        <v>48.01</v>
      </c>
      <c r="H63" s="684"/>
      <c r="I63" s="667"/>
      <c r="J63" s="65"/>
      <c r="K63" s="670"/>
      <c r="L63" s="673"/>
      <c r="M63" s="177"/>
      <c r="N63" s="22"/>
    </row>
    <row r="64" spans="1:16" s="178" customFormat="1" x14ac:dyDescent="0.2">
      <c r="A64" s="231">
        <v>4</v>
      </c>
      <c r="B64" s="200">
        <v>411</v>
      </c>
      <c r="C64" s="306" t="s">
        <v>211</v>
      </c>
      <c r="D64" s="307">
        <v>39617</v>
      </c>
      <c r="E64" s="280">
        <v>46.75</v>
      </c>
      <c r="F64" s="280">
        <v>3</v>
      </c>
      <c r="G64" s="280">
        <v>49.75</v>
      </c>
      <c r="H64" s="684"/>
      <c r="I64" s="667"/>
      <c r="J64" s="65"/>
      <c r="K64" s="670"/>
      <c r="L64" s="673"/>
      <c r="M64" s="177"/>
      <c r="N64" s="22"/>
    </row>
    <row r="65" spans="1:15" s="178" customFormat="1" x14ac:dyDescent="0.2">
      <c r="A65" s="231">
        <v>5</v>
      </c>
      <c r="B65" s="308">
        <v>419</v>
      </c>
      <c r="C65" s="306" t="s">
        <v>212</v>
      </c>
      <c r="D65" s="307">
        <v>39725</v>
      </c>
      <c r="E65" s="280">
        <v>47.2</v>
      </c>
      <c r="F65" s="280"/>
      <c r="G65" s="426">
        <v>47.2</v>
      </c>
      <c r="H65" s="684"/>
      <c r="I65" s="667"/>
      <c r="J65" s="65"/>
      <c r="K65" s="670"/>
      <c r="L65" s="673"/>
      <c r="M65" s="177"/>
      <c r="N65" s="179">
        <f>G61+G63+G64+G65+G66+G67+G68</f>
        <v>331.35</v>
      </c>
      <c r="O65" s="139"/>
    </row>
    <row r="66" spans="1:15" s="178" customFormat="1" x14ac:dyDescent="0.2">
      <c r="A66" s="231">
        <v>6</v>
      </c>
      <c r="B66" s="32">
        <v>285</v>
      </c>
      <c r="C66" s="306" t="s">
        <v>213</v>
      </c>
      <c r="D66" s="309">
        <v>39703</v>
      </c>
      <c r="E66" s="280">
        <v>47.89</v>
      </c>
      <c r="F66" s="280"/>
      <c r="G66" s="426">
        <v>47.89</v>
      </c>
      <c r="H66" s="684"/>
      <c r="I66" s="667"/>
      <c r="J66" s="65"/>
      <c r="K66" s="670"/>
      <c r="L66" s="673"/>
      <c r="M66" s="177"/>
      <c r="N66" s="22"/>
    </row>
    <row r="67" spans="1:15" s="178" customFormat="1" x14ac:dyDescent="0.2">
      <c r="A67" s="231">
        <v>7</v>
      </c>
      <c r="B67" s="200">
        <v>186</v>
      </c>
      <c r="C67" s="306" t="s">
        <v>214</v>
      </c>
      <c r="D67" s="307">
        <v>39701</v>
      </c>
      <c r="E67" s="280">
        <v>34.82</v>
      </c>
      <c r="F67" s="280"/>
      <c r="G67" s="426">
        <v>34.82</v>
      </c>
      <c r="H67" s="684"/>
      <c r="I67" s="667"/>
      <c r="J67" s="65"/>
      <c r="K67" s="670"/>
      <c r="L67" s="673"/>
      <c r="M67" s="177"/>
      <c r="N67" s="22"/>
    </row>
    <row r="68" spans="1:15" s="178" customFormat="1" ht="18.75" thickBot="1" x14ac:dyDescent="0.25">
      <c r="A68" s="232">
        <v>8</v>
      </c>
      <c r="B68" s="236">
        <v>278</v>
      </c>
      <c r="C68" s="369" t="s">
        <v>215</v>
      </c>
      <c r="D68" s="370">
        <v>39439</v>
      </c>
      <c r="E68" s="281">
        <v>55.85</v>
      </c>
      <c r="F68" s="281">
        <v>5</v>
      </c>
      <c r="G68" s="287">
        <v>60.85</v>
      </c>
      <c r="H68" s="685"/>
      <c r="I68" s="668"/>
      <c r="J68" s="66"/>
      <c r="K68" s="671"/>
      <c r="L68" s="674"/>
      <c r="M68" s="177"/>
      <c r="N68" s="22"/>
    </row>
    <row r="69" spans="1:15" s="178" customFormat="1" ht="18" customHeight="1" thickBot="1" x14ac:dyDescent="0.25">
      <c r="A69" s="132"/>
      <c r="B69" s="101" t="s">
        <v>124</v>
      </c>
      <c r="C69" s="207" t="s">
        <v>107</v>
      </c>
      <c r="D69" s="92"/>
      <c r="E69" s="49"/>
      <c r="F69" s="49"/>
      <c r="G69" s="49"/>
      <c r="H69" s="49"/>
      <c r="I69" s="49"/>
      <c r="J69" s="113"/>
      <c r="K69" s="113"/>
      <c r="L69" s="133"/>
      <c r="M69" s="177"/>
      <c r="N69" s="22"/>
    </row>
    <row r="70" spans="1:15" s="178" customFormat="1" x14ac:dyDescent="0.2">
      <c r="A70" s="234">
        <v>1</v>
      </c>
      <c r="B70" s="238">
        <v>207</v>
      </c>
      <c r="C70" s="247" t="s">
        <v>216</v>
      </c>
      <c r="D70" s="371">
        <v>39450</v>
      </c>
      <c r="E70" s="279">
        <v>30.31</v>
      </c>
      <c r="F70" s="279"/>
      <c r="G70" s="427">
        <v>30.31</v>
      </c>
      <c r="H70" s="663"/>
      <c r="I70" s="666">
        <f>SUM(G70:G77)+H70-(MAX(G70:G77))</f>
        <v>319.11999999999995</v>
      </c>
      <c r="J70" s="64"/>
      <c r="K70" s="669">
        <v>3.5069444444444445E-3</v>
      </c>
      <c r="L70" s="672">
        <v>4</v>
      </c>
      <c r="M70" s="177"/>
      <c r="N70" s="22"/>
    </row>
    <row r="71" spans="1:15" s="178" customFormat="1" x14ac:dyDescent="0.2">
      <c r="A71" s="231">
        <v>2</v>
      </c>
      <c r="B71" s="175">
        <v>342</v>
      </c>
      <c r="C71" s="206" t="s">
        <v>217</v>
      </c>
      <c r="D71" s="310">
        <v>39721</v>
      </c>
      <c r="E71" s="280">
        <v>39.71</v>
      </c>
      <c r="F71" s="280"/>
      <c r="G71" s="426">
        <v>39.71</v>
      </c>
      <c r="H71" s="664"/>
      <c r="I71" s="667"/>
      <c r="J71" s="65"/>
      <c r="K71" s="670"/>
      <c r="L71" s="673"/>
      <c r="M71" s="177"/>
      <c r="N71" s="22"/>
    </row>
    <row r="72" spans="1:15" s="178" customFormat="1" x14ac:dyDescent="0.2">
      <c r="A72" s="231">
        <v>3</v>
      </c>
      <c r="B72" s="175">
        <v>461</v>
      </c>
      <c r="C72" s="206" t="s">
        <v>218</v>
      </c>
      <c r="D72" s="310">
        <v>39888</v>
      </c>
      <c r="E72" s="280">
        <v>49.6</v>
      </c>
      <c r="F72" s="280"/>
      <c r="G72" s="426">
        <v>49.6</v>
      </c>
      <c r="H72" s="664"/>
      <c r="I72" s="667"/>
      <c r="J72" s="65"/>
      <c r="K72" s="670"/>
      <c r="L72" s="673"/>
      <c r="M72" s="177"/>
      <c r="N72" s="22"/>
    </row>
    <row r="73" spans="1:15" s="178" customFormat="1" ht="36" x14ac:dyDescent="0.2">
      <c r="A73" s="231">
        <v>4</v>
      </c>
      <c r="B73" s="175">
        <v>217</v>
      </c>
      <c r="C73" s="206" t="s">
        <v>219</v>
      </c>
      <c r="D73" s="310">
        <v>39946</v>
      </c>
      <c r="E73" s="280">
        <v>43.28</v>
      </c>
      <c r="F73" s="280"/>
      <c r="G73" s="426">
        <v>43.28</v>
      </c>
      <c r="H73" s="664"/>
      <c r="I73" s="667"/>
      <c r="J73" s="65"/>
      <c r="K73" s="670"/>
      <c r="L73" s="673"/>
      <c r="M73" s="177"/>
      <c r="N73" s="179">
        <f>G70+G71+G72+G73+G75+G76+G77</f>
        <v>319.12</v>
      </c>
      <c r="O73" s="139"/>
    </row>
    <row r="74" spans="1:15" s="178" customFormat="1" x14ac:dyDescent="0.2">
      <c r="A74" s="231">
        <v>5</v>
      </c>
      <c r="B74" s="175">
        <v>372</v>
      </c>
      <c r="C74" s="206" t="s">
        <v>220</v>
      </c>
      <c r="D74" s="310">
        <v>39964</v>
      </c>
      <c r="E74" s="280">
        <v>68</v>
      </c>
      <c r="F74" s="280">
        <v>3</v>
      </c>
      <c r="G74" s="280">
        <v>71</v>
      </c>
      <c r="H74" s="664"/>
      <c r="I74" s="667"/>
      <c r="J74" s="65"/>
      <c r="K74" s="670"/>
      <c r="L74" s="673"/>
      <c r="M74" s="177"/>
      <c r="N74" s="22"/>
    </row>
    <row r="75" spans="1:15" s="178" customFormat="1" x14ac:dyDescent="0.2">
      <c r="A75" s="231">
        <v>6</v>
      </c>
      <c r="B75" s="175">
        <v>403</v>
      </c>
      <c r="C75" s="206" t="s">
        <v>221</v>
      </c>
      <c r="D75" s="310">
        <v>39952</v>
      </c>
      <c r="E75" s="280">
        <v>63</v>
      </c>
      <c r="F75" s="280">
        <v>5</v>
      </c>
      <c r="G75" s="280">
        <v>68</v>
      </c>
      <c r="H75" s="664"/>
      <c r="I75" s="667"/>
      <c r="J75" s="65"/>
      <c r="K75" s="670"/>
      <c r="L75" s="673"/>
      <c r="M75" s="177"/>
      <c r="N75" s="22"/>
    </row>
    <row r="76" spans="1:15" s="178" customFormat="1" x14ac:dyDescent="0.25">
      <c r="A76" s="231">
        <v>7</v>
      </c>
      <c r="B76" s="175">
        <v>435</v>
      </c>
      <c r="C76" s="206" t="s">
        <v>222</v>
      </c>
      <c r="D76" s="310">
        <v>40134</v>
      </c>
      <c r="E76" s="280">
        <v>41.16</v>
      </c>
      <c r="F76" s="280">
        <v>5</v>
      </c>
      <c r="G76" s="280">
        <v>46.16</v>
      </c>
      <c r="H76" s="664"/>
      <c r="I76" s="667"/>
      <c r="J76" s="65"/>
      <c r="K76" s="670"/>
      <c r="L76" s="673"/>
      <c r="M76" s="177"/>
      <c r="N76" s="22"/>
      <c r="O76" s="182"/>
    </row>
    <row r="77" spans="1:15" s="178" customFormat="1" ht="18.75" thickBot="1" x14ac:dyDescent="0.25">
      <c r="A77" s="232">
        <v>8</v>
      </c>
      <c r="B77" s="233">
        <v>438</v>
      </c>
      <c r="C77" s="248" t="s">
        <v>223</v>
      </c>
      <c r="D77" s="372">
        <v>40173</v>
      </c>
      <c r="E77" s="281">
        <v>39.06</v>
      </c>
      <c r="F77" s="281">
        <v>3</v>
      </c>
      <c r="G77" s="287">
        <v>42.06</v>
      </c>
      <c r="H77" s="665"/>
      <c r="I77" s="668"/>
      <c r="J77" s="66"/>
      <c r="K77" s="671"/>
      <c r="L77" s="674"/>
      <c r="M77" s="177"/>
      <c r="N77" s="22"/>
    </row>
    <row r="78" spans="1:15" s="178" customFormat="1" ht="16.899999999999999" customHeight="1" thickBot="1" x14ac:dyDescent="0.25">
      <c r="A78" s="132"/>
      <c r="B78" s="101" t="s">
        <v>125</v>
      </c>
      <c r="C78" s="184" t="s">
        <v>108</v>
      </c>
      <c r="D78" s="92"/>
      <c r="E78" s="49"/>
      <c r="F78" s="49"/>
      <c r="G78" s="49"/>
      <c r="H78" s="49"/>
      <c r="I78" s="49"/>
      <c r="J78" s="113"/>
      <c r="K78" s="113"/>
      <c r="L78" s="615"/>
      <c r="M78" s="177"/>
      <c r="N78" s="22"/>
    </row>
    <row r="79" spans="1:15" x14ac:dyDescent="0.2">
      <c r="A79" s="234">
        <v>1</v>
      </c>
      <c r="B79" s="238">
        <v>42</v>
      </c>
      <c r="C79" s="373" t="s">
        <v>224</v>
      </c>
      <c r="D79" s="374">
        <v>40016</v>
      </c>
      <c r="E79" s="279">
        <v>188</v>
      </c>
      <c r="F79" s="279">
        <v>6</v>
      </c>
      <c r="G79" s="285">
        <v>194</v>
      </c>
      <c r="H79" s="663"/>
      <c r="I79" s="666">
        <f>SUM(G79:G86)+H79-(MAX(G79:G86))</f>
        <v>436.52</v>
      </c>
      <c r="J79" s="64"/>
      <c r="K79" s="669">
        <v>4.8148148148148152E-3</v>
      </c>
      <c r="L79" s="672">
        <v>19</v>
      </c>
    </row>
    <row r="80" spans="1:15" ht="36" x14ac:dyDescent="0.2">
      <c r="A80" s="231">
        <v>2</v>
      </c>
      <c r="B80" s="175">
        <v>325</v>
      </c>
      <c r="C80" s="311" t="s">
        <v>225</v>
      </c>
      <c r="D80" s="303">
        <v>39570</v>
      </c>
      <c r="E80" s="280">
        <v>75</v>
      </c>
      <c r="F80" s="280"/>
      <c r="G80" s="426">
        <v>75</v>
      </c>
      <c r="H80" s="664"/>
      <c r="I80" s="667"/>
      <c r="J80" s="65"/>
      <c r="K80" s="670"/>
      <c r="L80" s="673"/>
    </row>
    <row r="81" spans="1:18" x14ac:dyDescent="0.2">
      <c r="A81" s="231">
        <v>3</v>
      </c>
      <c r="B81" s="175">
        <v>182</v>
      </c>
      <c r="C81" s="311" t="s">
        <v>226</v>
      </c>
      <c r="D81" s="303">
        <v>39937</v>
      </c>
      <c r="E81" s="280">
        <v>50.46</v>
      </c>
      <c r="F81" s="280"/>
      <c r="G81" s="426">
        <v>50.46</v>
      </c>
      <c r="H81" s="664"/>
      <c r="I81" s="667"/>
      <c r="J81" s="65"/>
      <c r="K81" s="670"/>
      <c r="L81" s="673"/>
    </row>
    <row r="82" spans="1:18" x14ac:dyDescent="0.2">
      <c r="A82" s="231">
        <v>4</v>
      </c>
      <c r="B82" s="175">
        <v>277</v>
      </c>
      <c r="C82" s="311" t="s">
        <v>227</v>
      </c>
      <c r="D82" s="303">
        <v>39762</v>
      </c>
      <c r="E82" s="280">
        <v>49.13</v>
      </c>
      <c r="F82" s="280">
        <v>5</v>
      </c>
      <c r="G82" s="280">
        <v>54.13</v>
      </c>
      <c r="H82" s="664"/>
      <c r="I82" s="667"/>
      <c r="J82" s="65"/>
      <c r="K82" s="670"/>
      <c r="L82" s="673"/>
    </row>
    <row r="83" spans="1:18" x14ac:dyDescent="0.2">
      <c r="A83" s="231">
        <v>5</v>
      </c>
      <c r="B83" s="175">
        <v>44</v>
      </c>
      <c r="C83" s="311" t="s">
        <v>228</v>
      </c>
      <c r="D83" s="303">
        <v>39812</v>
      </c>
      <c r="E83" s="280">
        <v>43</v>
      </c>
      <c r="F83" s="280">
        <v>11</v>
      </c>
      <c r="G83" s="280">
        <v>54</v>
      </c>
      <c r="H83" s="664"/>
      <c r="I83" s="667"/>
      <c r="J83" s="65"/>
      <c r="K83" s="670"/>
      <c r="L83" s="673"/>
      <c r="N83" s="125">
        <f>G80+G81+G82+G83+G84+G85+G86</f>
        <v>436.52</v>
      </c>
      <c r="O83" s="139"/>
      <c r="R83" s="139">
        <f>G79+G80+G81+G82+G83+G85+G86</f>
        <v>578.52</v>
      </c>
    </row>
    <row r="84" spans="1:18" x14ac:dyDescent="0.2">
      <c r="A84" s="231">
        <v>6</v>
      </c>
      <c r="B84" s="175">
        <v>46</v>
      </c>
      <c r="C84" s="311" t="s">
        <v>229</v>
      </c>
      <c r="D84" s="303">
        <v>39819</v>
      </c>
      <c r="E84" s="280">
        <v>52</v>
      </c>
      <c r="F84" s="280"/>
      <c r="G84" s="426">
        <v>52</v>
      </c>
      <c r="H84" s="664"/>
      <c r="I84" s="667"/>
      <c r="J84" s="65"/>
      <c r="K84" s="670"/>
      <c r="L84" s="673"/>
    </row>
    <row r="85" spans="1:18" x14ac:dyDescent="0.2">
      <c r="A85" s="231">
        <v>7</v>
      </c>
      <c r="B85" s="175">
        <v>131</v>
      </c>
      <c r="C85" s="311" t="s">
        <v>230</v>
      </c>
      <c r="D85" s="303">
        <v>39716</v>
      </c>
      <c r="E85" s="280">
        <v>49.4</v>
      </c>
      <c r="F85" s="280">
        <v>3</v>
      </c>
      <c r="G85" s="280">
        <v>52.4</v>
      </c>
      <c r="H85" s="664"/>
      <c r="I85" s="667"/>
      <c r="J85" s="65"/>
      <c r="K85" s="670"/>
      <c r="L85" s="673"/>
    </row>
    <row r="86" spans="1:18" ht="36.75" thickBot="1" x14ac:dyDescent="0.25">
      <c r="A86" s="232">
        <v>8</v>
      </c>
      <c r="B86" s="233">
        <v>215</v>
      </c>
      <c r="C86" s="375" t="s">
        <v>231</v>
      </c>
      <c r="D86" s="366">
        <v>40003</v>
      </c>
      <c r="E86" s="281">
        <v>82.53</v>
      </c>
      <c r="F86" s="281">
        <v>16</v>
      </c>
      <c r="G86" s="287">
        <v>98.53</v>
      </c>
      <c r="H86" s="665"/>
      <c r="I86" s="668"/>
      <c r="J86" s="66"/>
      <c r="K86" s="671"/>
      <c r="L86" s="674"/>
    </row>
    <row r="87" spans="1:18" ht="18.600000000000001" customHeight="1" thickBot="1" x14ac:dyDescent="0.25">
      <c r="A87" s="132"/>
      <c r="B87" s="101" t="s">
        <v>126</v>
      </c>
      <c r="C87" s="184" t="s">
        <v>232</v>
      </c>
      <c r="D87" s="92"/>
      <c r="E87" s="49"/>
      <c r="F87" s="49"/>
      <c r="G87" s="49"/>
      <c r="H87" s="49"/>
      <c r="I87" s="49"/>
      <c r="J87" s="113"/>
      <c r="K87" s="113"/>
      <c r="L87" s="133"/>
    </row>
    <row r="88" spans="1:18" x14ac:dyDescent="0.2">
      <c r="A88" s="234">
        <v>1</v>
      </c>
      <c r="B88" s="238">
        <v>22</v>
      </c>
      <c r="C88" s="376" t="s">
        <v>233</v>
      </c>
      <c r="D88" s="364">
        <v>40059</v>
      </c>
      <c r="E88" s="279">
        <v>70</v>
      </c>
      <c r="F88" s="279">
        <v>8</v>
      </c>
      <c r="G88" s="285">
        <v>78</v>
      </c>
      <c r="H88" s="663"/>
      <c r="I88" s="666">
        <f>SUM(G88:G95)+H88-(MAX(G88:G95))</f>
        <v>794.09999999999991</v>
      </c>
      <c r="J88" s="64"/>
      <c r="K88" s="669">
        <v>2.9861111111111113E-3</v>
      </c>
      <c r="L88" s="672">
        <v>34</v>
      </c>
    </row>
    <row r="89" spans="1:18" x14ac:dyDescent="0.2">
      <c r="A89" s="231">
        <v>2</v>
      </c>
      <c r="B89" s="175">
        <v>81</v>
      </c>
      <c r="C89" s="304" t="s">
        <v>234</v>
      </c>
      <c r="D89" s="303">
        <v>39983</v>
      </c>
      <c r="E89" s="280">
        <v>90</v>
      </c>
      <c r="F89" s="280"/>
      <c r="G89" s="426">
        <v>90</v>
      </c>
      <c r="H89" s="664"/>
      <c r="I89" s="667"/>
      <c r="J89" s="65"/>
      <c r="K89" s="670"/>
      <c r="L89" s="673"/>
    </row>
    <row r="90" spans="1:18" x14ac:dyDescent="0.2">
      <c r="A90" s="231">
        <v>3</v>
      </c>
      <c r="B90" s="175">
        <v>117</v>
      </c>
      <c r="C90" s="304" t="s">
        <v>235</v>
      </c>
      <c r="D90" s="303">
        <v>40058</v>
      </c>
      <c r="E90" s="280">
        <v>79.64</v>
      </c>
      <c r="F90" s="280">
        <v>3</v>
      </c>
      <c r="G90" s="280">
        <v>82.64</v>
      </c>
      <c r="H90" s="664"/>
      <c r="I90" s="667"/>
      <c r="J90" s="65"/>
      <c r="K90" s="670"/>
      <c r="L90" s="673"/>
    </row>
    <row r="91" spans="1:18" x14ac:dyDescent="0.2">
      <c r="A91" s="231">
        <v>4</v>
      </c>
      <c r="B91" s="175">
        <v>351</v>
      </c>
      <c r="C91" s="304" t="s">
        <v>236</v>
      </c>
      <c r="D91" s="303">
        <v>39969</v>
      </c>
      <c r="E91" s="280">
        <v>59.81</v>
      </c>
      <c r="F91" s="280"/>
      <c r="G91" s="426">
        <v>59.81</v>
      </c>
      <c r="H91" s="664"/>
      <c r="I91" s="667"/>
      <c r="J91" s="65"/>
      <c r="K91" s="670"/>
      <c r="L91" s="673"/>
    </row>
    <row r="92" spans="1:18" x14ac:dyDescent="0.2">
      <c r="A92" s="231">
        <v>5</v>
      </c>
      <c r="B92" s="175">
        <v>226</v>
      </c>
      <c r="C92" s="304" t="s">
        <v>237</v>
      </c>
      <c r="D92" s="303">
        <v>40224</v>
      </c>
      <c r="E92" s="280">
        <v>78</v>
      </c>
      <c r="F92" s="280">
        <v>3</v>
      </c>
      <c r="G92" s="280">
        <v>81</v>
      </c>
      <c r="H92" s="664"/>
      <c r="I92" s="667"/>
      <c r="J92" s="65"/>
      <c r="K92" s="670"/>
      <c r="L92" s="673"/>
      <c r="N92" s="125">
        <f>G88+G89+G90+G91+G92+G93+G94</f>
        <v>794.1</v>
      </c>
      <c r="O92" s="139"/>
    </row>
    <row r="93" spans="1:18" x14ac:dyDescent="0.2">
      <c r="A93" s="231">
        <v>6</v>
      </c>
      <c r="B93" s="175">
        <v>280</v>
      </c>
      <c r="C93" s="304" t="s">
        <v>238</v>
      </c>
      <c r="D93" s="303">
        <v>39877</v>
      </c>
      <c r="E93" s="280">
        <v>233</v>
      </c>
      <c r="F93" s="280">
        <v>5</v>
      </c>
      <c r="G93" s="280">
        <v>238</v>
      </c>
      <c r="H93" s="664"/>
      <c r="I93" s="667"/>
      <c r="J93" s="65"/>
      <c r="K93" s="670"/>
      <c r="L93" s="673"/>
    </row>
    <row r="94" spans="1:18" x14ac:dyDescent="0.2">
      <c r="A94" s="231">
        <v>7</v>
      </c>
      <c r="B94" s="175">
        <v>36</v>
      </c>
      <c r="C94" s="304" t="s">
        <v>239</v>
      </c>
      <c r="D94" s="303">
        <v>39977</v>
      </c>
      <c r="E94" s="280">
        <v>144.65</v>
      </c>
      <c r="F94" s="280">
        <v>18</v>
      </c>
      <c r="G94" s="280">
        <v>164.65</v>
      </c>
      <c r="H94" s="664"/>
      <c r="I94" s="667"/>
      <c r="J94" s="65"/>
      <c r="K94" s="670"/>
      <c r="L94" s="673"/>
    </row>
    <row r="95" spans="1:18" ht="18.75" thickBot="1" x14ac:dyDescent="0.25">
      <c r="A95" s="232">
        <v>8</v>
      </c>
      <c r="B95" s="80">
        <v>10</v>
      </c>
      <c r="C95" s="242" t="s">
        <v>240</v>
      </c>
      <c r="D95" s="377">
        <v>40235</v>
      </c>
      <c r="E95" s="281" t="s">
        <v>457</v>
      </c>
      <c r="F95" s="281"/>
      <c r="G95" s="287">
        <v>500</v>
      </c>
      <c r="H95" s="665"/>
      <c r="I95" s="668"/>
      <c r="J95" s="66"/>
      <c r="K95" s="671"/>
      <c r="L95" s="674"/>
    </row>
    <row r="96" spans="1:18" ht="17.45" customHeight="1" thickBot="1" x14ac:dyDescent="0.25">
      <c r="A96" s="132"/>
      <c r="B96" s="101" t="s">
        <v>127</v>
      </c>
      <c r="C96" s="184" t="s">
        <v>109</v>
      </c>
      <c r="D96" s="92"/>
      <c r="E96" s="49"/>
      <c r="F96" s="49"/>
      <c r="G96" s="49"/>
      <c r="H96" s="49"/>
      <c r="I96" s="49"/>
      <c r="J96" s="113"/>
      <c r="K96" s="113"/>
      <c r="L96" s="133"/>
    </row>
    <row r="97" spans="1:15" x14ac:dyDescent="0.2">
      <c r="A97" s="234">
        <v>1</v>
      </c>
      <c r="B97" s="235">
        <v>79</v>
      </c>
      <c r="C97" s="245" t="s">
        <v>241</v>
      </c>
      <c r="D97" s="358">
        <v>39870</v>
      </c>
      <c r="E97" s="279">
        <v>45.1</v>
      </c>
      <c r="F97" s="279"/>
      <c r="G97" s="427">
        <v>45.1</v>
      </c>
      <c r="H97" s="663"/>
      <c r="I97" s="666">
        <f>SUM(G97:G104)+H97-(MAX(G97:G104))</f>
        <v>461.56999999999994</v>
      </c>
      <c r="J97" s="64"/>
      <c r="K97" s="669">
        <v>3.5879629629629629E-3</v>
      </c>
      <c r="L97" s="672">
        <v>21</v>
      </c>
    </row>
    <row r="98" spans="1:15" x14ac:dyDescent="0.2">
      <c r="A98" s="231">
        <v>2</v>
      </c>
      <c r="B98" s="200">
        <v>192</v>
      </c>
      <c r="C98" s="198" t="s">
        <v>242</v>
      </c>
      <c r="D98" s="296">
        <v>39428</v>
      </c>
      <c r="E98" s="280">
        <v>74</v>
      </c>
      <c r="F98" s="280"/>
      <c r="G98" s="426">
        <v>74</v>
      </c>
      <c r="H98" s="664"/>
      <c r="I98" s="667"/>
      <c r="J98" s="65"/>
      <c r="K98" s="670"/>
      <c r="L98" s="673"/>
    </row>
    <row r="99" spans="1:15" x14ac:dyDescent="0.2">
      <c r="A99" s="231">
        <v>3</v>
      </c>
      <c r="B99" s="200">
        <v>187</v>
      </c>
      <c r="C99" s="198" t="s">
        <v>243</v>
      </c>
      <c r="D99" s="296">
        <v>39677</v>
      </c>
      <c r="E99" s="280">
        <v>69.08</v>
      </c>
      <c r="F99" s="280"/>
      <c r="G99" s="426">
        <v>69.08</v>
      </c>
      <c r="H99" s="664"/>
      <c r="I99" s="667"/>
      <c r="J99" s="65"/>
      <c r="K99" s="670"/>
      <c r="L99" s="673"/>
    </row>
    <row r="100" spans="1:15" x14ac:dyDescent="0.2">
      <c r="A100" s="231">
        <v>4</v>
      </c>
      <c r="B100" s="200">
        <v>72</v>
      </c>
      <c r="C100" s="198" t="s">
        <v>244</v>
      </c>
      <c r="D100" s="296">
        <v>39669</v>
      </c>
      <c r="E100" s="280">
        <v>46.47</v>
      </c>
      <c r="F100" s="280">
        <v>3</v>
      </c>
      <c r="G100" s="280">
        <v>49.47</v>
      </c>
      <c r="H100" s="664"/>
      <c r="I100" s="667"/>
      <c r="J100" s="65"/>
      <c r="K100" s="670"/>
      <c r="L100" s="673"/>
    </row>
    <row r="101" spans="1:15" x14ac:dyDescent="0.2">
      <c r="A101" s="231">
        <v>5</v>
      </c>
      <c r="B101" s="200">
        <v>33</v>
      </c>
      <c r="C101" s="198" t="s">
        <v>245</v>
      </c>
      <c r="D101" s="296">
        <v>39900</v>
      </c>
      <c r="E101" s="280">
        <v>70</v>
      </c>
      <c r="F101" s="280">
        <v>6</v>
      </c>
      <c r="G101" s="280">
        <v>76</v>
      </c>
      <c r="H101" s="664"/>
      <c r="I101" s="667"/>
      <c r="J101" s="65"/>
      <c r="K101" s="670"/>
      <c r="L101" s="673"/>
      <c r="N101" s="125">
        <f>G97+G98+G99+G100+G101+G103+G104</f>
        <v>461.56999999999994</v>
      </c>
      <c r="O101" s="139"/>
    </row>
    <row r="102" spans="1:15" x14ac:dyDescent="0.2">
      <c r="A102" s="231">
        <v>6</v>
      </c>
      <c r="B102" s="200">
        <v>4</v>
      </c>
      <c r="C102" s="198" t="s">
        <v>246</v>
      </c>
      <c r="D102" s="296">
        <v>40270</v>
      </c>
      <c r="E102" s="280">
        <v>111</v>
      </c>
      <c r="F102" s="280">
        <v>5</v>
      </c>
      <c r="G102" s="280">
        <v>116</v>
      </c>
      <c r="H102" s="664"/>
      <c r="I102" s="667"/>
      <c r="J102" s="65"/>
      <c r="K102" s="670"/>
      <c r="L102" s="673"/>
    </row>
    <row r="103" spans="1:15" ht="36" x14ac:dyDescent="0.2">
      <c r="A103" s="231">
        <v>7</v>
      </c>
      <c r="B103" s="200">
        <v>1</v>
      </c>
      <c r="C103" s="198" t="s">
        <v>247</v>
      </c>
      <c r="D103" s="296">
        <v>39611</v>
      </c>
      <c r="E103" s="280">
        <v>77.39</v>
      </c>
      <c r="F103" s="280"/>
      <c r="G103" s="426">
        <v>77.39</v>
      </c>
      <c r="H103" s="664"/>
      <c r="I103" s="667"/>
      <c r="J103" s="65"/>
      <c r="K103" s="670"/>
      <c r="L103" s="673"/>
    </row>
    <row r="104" spans="1:15" ht="18.75" thickBot="1" x14ac:dyDescent="0.25">
      <c r="A104" s="232">
        <v>8</v>
      </c>
      <c r="B104" s="236">
        <v>185</v>
      </c>
      <c r="C104" s="241" t="s">
        <v>248</v>
      </c>
      <c r="D104" s="348">
        <v>39495</v>
      </c>
      <c r="E104" s="281">
        <v>67.53</v>
      </c>
      <c r="F104" s="281">
        <v>3</v>
      </c>
      <c r="G104" s="287">
        <v>70.53</v>
      </c>
      <c r="H104" s="665"/>
      <c r="I104" s="668"/>
      <c r="J104" s="66"/>
      <c r="K104" s="671"/>
      <c r="L104" s="674"/>
    </row>
    <row r="105" spans="1:15" ht="18" customHeight="1" thickBot="1" x14ac:dyDescent="0.3">
      <c r="A105" s="22"/>
      <c r="B105" s="101" t="s">
        <v>128</v>
      </c>
      <c r="C105" s="183" t="s">
        <v>249</v>
      </c>
      <c r="D105" s="313"/>
      <c r="E105" s="49"/>
      <c r="F105" s="49"/>
      <c r="G105" s="49"/>
      <c r="H105" s="49"/>
      <c r="I105" s="49"/>
      <c r="J105" s="116"/>
      <c r="K105" s="116"/>
      <c r="L105" s="616"/>
    </row>
    <row r="106" spans="1:15" ht="36" x14ac:dyDescent="0.2">
      <c r="A106" s="234">
        <v>1</v>
      </c>
      <c r="B106" s="235">
        <v>104</v>
      </c>
      <c r="C106" s="252" t="s">
        <v>250</v>
      </c>
      <c r="D106" s="344">
        <v>39733</v>
      </c>
      <c r="E106" s="279">
        <v>55.61</v>
      </c>
      <c r="F106" s="279"/>
      <c r="G106" s="427">
        <v>55.61</v>
      </c>
      <c r="H106" s="663"/>
      <c r="I106" s="666">
        <f>SUM(G106:G113)+H106-(MAX(G106:G113))</f>
        <v>409.65999999999997</v>
      </c>
      <c r="J106" s="64"/>
      <c r="K106" s="669">
        <v>5.9375000000000009E-3</v>
      </c>
      <c r="L106" s="672">
        <v>12</v>
      </c>
    </row>
    <row r="107" spans="1:15" x14ac:dyDescent="0.2">
      <c r="A107" s="231">
        <v>2</v>
      </c>
      <c r="B107" s="200">
        <v>2</v>
      </c>
      <c r="C107" s="199" t="s">
        <v>251</v>
      </c>
      <c r="D107" s="298">
        <v>39552</v>
      </c>
      <c r="E107" s="280">
        <v>96</v>
      </c>
      <c r="F107" s="280">
        <v>3</v>
      </c>
      <c r="G107" s="280">
        <v>99</v>
      </c>
      <c r="H107" s="664"/>
      <c r="I107" s="667"/>
      <c r="J107" s="65"/>
      <c r="K107" s="670"/>
      <c r="L107" s="673"/>
    </row>
    <row r="108" spans="1:15" x14ac:dyDescent="0.2">
      <c r="A108" s="231">
        <v>3</v>
      </c>
      <c r="B108" s="200">
        <v>88</v>
      </c>
      <c r="C108" s="199" t="s">
        <v>252</v>
      </c>
      <c r="D108" s="298">
        <v>39711</v>
      </c>
      <c r="E108" s="280">
        <v>86.53</v>
      </c>
      <c r="F108" s="280"/>
      <c r="G108" s="426">
        <v>86.53</v>
      </c>
      <c r="H108" s="664"/>
      <c r="I108" s="667"/>
      <c r="J108" s="65"/>
      <c r="K108" s="670"/>
      <c r="L108" s="673"/>
    </row>
    <row r="109" spans="1:15" x14ac:dyDescent="0.2">
      <c r="A109" s="231">
        <v>4</v>
      </c>
      <c r="B109" s="200">
        <v>89</v>
      </c>
      <c r="C109" s="199" t="s">
        <v>253</v>
      </c>
      <c r="D109" s="298">
        <v>39273</v>
      </c>
      <c r="E109" s="280">
        <v>44.88</v>
      </c>
      <c r="F109" s="280"/>
      <c r="G109" s="426">
        <v>44.88</v>
      </c>
      <c r="H109" s="664"/>
      <c r="I109" s="667"/>
      <c r="J109" s="65"/>
      <c r="K109" s="670"/>
      <c r="L109" s="673"/>
      <c r="N109" s="125">
        <f>G106+G109+G108+G110+G111+G112+G113</f>
        <v>409.65999999999997</v>
      </c>
      <c r="O109" s="139"/>
    </row>
    <row r="110" spans="1:15" x14ac:dyDescent="0.2">
      <c r="A110" s="231">
        <v>5</v>
      </c>
      <c r="B110" s="200">
        <v>237</v>
      </c>
      <c r="C110" s="199" t="s">
        <v>254</v>
      </c>
      <c r="D110" s="298">
        <v>39455</v>
      </c>
      <c r="E110" s="280">
        <v>53.65</v>
      </c>
      <c r="F110" s="280"/>
      <c r="G110" s="426">
        <v>53.65</v>
      </c>
      <c r="H110" s="664"/>
      <c r="I110" s="667"/>
      <c r="J110" s="65"/>
      <c r="K110" s="670"/>
      <c r="L110" s="673"/>
    </row>
    <row r="111" spans="1:15" ht="25.5" customHeight="1" x14ac:dyDescent="0.2">
      <c r="A111" s="231">
        <v>6</v>
      </c>
      <c r="B111" s="200">
        <v>85</v>
      </c>
      <c r="C111" s="199" t="s">
        <v>255</v>
      </c>
      <c r="D111" s="298">
        <v>39489</v>
      </c>
      <c r="E111" s="280">
        <v>71</v>
      </c>
      <c r="F111" s="280">
        <v>6</v>
      </c>
      <c r="G111" s="280">
        <v>77</v>
      </c>
      <c r="H111" s="664"/>
      <c r="I111" s="667"/>
      <c r="J111" s="65"/>
      <c r="K111" s="670"/>
      <c r="L111" s="673"/>
    </row>
    <row r="112" spans="1:15" x14ac:dyDescent="0.2">
      <c r="A112" s="231">
        <v>7</v>
      </c>
      <c r="B112" s="200">
        <v>87</v>
      </c>
      <c r="C112" s="199" t="s">
        <v>256</v>
      </c>
      <c r="D112" s="298">
        <v>39610</v>
      </c>
      <c r="E112" s="280">
        <v>40.96</v>
      </c>
      <c r="F112" s="280"/>
      <c r="G112" s="426">
        <v>40.96</v>
      </c>
      <c r="H112" s="664"/>
      <c r="I112" s="667"/>
      <c r="J112" s="65"/>
      <c r="K112" s="670"/>
      <c r="L112" s="673"/>
    </row>
    <row r="113" spans="1:16" ht="18.75" thickBot="1" x14ac:dyDescent="0.25">
      <c r="A113" s="232">
        <v>8</v>
      </c>
      <c r="B113" s="236">
        <v>193</v>
      </c>
      <c r="C113" s="244" t="s">
        <v>257</v>
      </c>
      <c r="D113" s="345">
        <v>39534</v>
      </c>
      <c r="E113" s="281">
        <v>51.03</v>
      </c>
      <c r="F113" s="281"/>
      <c r="G113" s="428">
        <v>51.03</v>
      </c>
      <c r="H113" s="665"/>
      <c r="I113" s="668"/>
      <c r="J113" s="66"/>
      <c r="K113" s="671"/>
      <c r="L113" s="674"/>
    </row>
    <row r="114" spans="1:16" ht="18" customHeight="1" thickBot="1" x14ac:dyDescent="0.3">
      <c r="A114" s="132"/>
      <c r="B114" s="101" t="s">
        <v>129</v>
      </c>
      <c r="C114" s="183" t="s">
        <v>110</v>
      </c>
      <c r="D114" s="92"/>
      <c r="E114" s="49"/>
      <c r="F114" s="49"/>
      <c r="G114" s="49"/>
      <c r="H114" s="49"/>
      <c r="I114" s="49"/>
      <c r="J114" s="113"/>
      <c r="K114" s="113"/>
      <c r="L114" s="133"/>
    </row>
    <row r="115" spans="1:16" x14ac:dyDescent="0.2">
      <c r="A115" s="234">
        <v>1</v>
      </c>
      <c r="B115" s="235">
        <v>344</v>
      </c>
      <c r="C115" s="245" t="s">
        <v>462</v>
      </c>
      <c r="D115" s="378">
        <v>39534</v>
      </c>
      <c r="E115" s="279">
        <v>47.3</v>
      </c>
      <c r="F115" s="279"/>
      <c r="G115" s="427">
        <v>47.3</v>
      </c>
      <c r="H115" s="663"/>
      <c r="I115" s="666">
        <f>SUM(G115:G122)+H115-(MAX(G115:G122))</f>
        <v>424.66000000000008</v>
      </c>
      <c r="J115" s="64"/>
      <c r="K115" s="669">
        <v>3.7037037037037034E-3</v>
      </c>
      <c r="L115" s="672">
        <v>16</v>
      </c>
    </row>
    <row r="116" spans="1:16" x14ac:dyDescent="0.2">
      <c r="A116" s="231">
        <v>2</v>
      </c>
      <c r="B116" s="200">
        <v>353</v>
      </c>
      <c r="C116" s="198" t="s">
        <v>258</v>
      </c>
      <c r="D116" s="315">
        <v>39451</v>
      </c>
      <c r="E116" s="280">
        <v>66</v>
      </c>
      <c r="F116" s="280">
        <v>3</v>
      </c>
      <c r="G116" s="280">
        <v>69</v>
      </c>
      <c r="H116" s="664"/>
      <c r="I116" s="667"/>
      <c r="J116" s="65"/>
      <c r="K116" s="670"/>
      <c r="L116" s="673"/>
    </row>
    <row r="117" spans="1:16" x14ac:dyDescent="0.2">
      <c r="A117" s="231">
        <v>3</v>
      </c>
      <c r="B117" s="200">
        <v>382</v>
      </c>
      <c r="C117" s="198" t="s">
        <v>259</v>
      </c>
      <c r="D117" s="314">
        <v>40011</v>
      </c>
      <c r="E117" s="280">
        <v>111.64</v>
      </c>
      <c r="F117" s="280"/>
      <c r="G117" s="426">
        <v>111.64</v>
      </c>
      <c r="H117" s="664"/>
      <c r="I117" s="667"/>
      <c r="J117" s="65"/>
      <c r="K117" s="670"/>
      <c r="L117" s="673"/>
    </row>
    <row r="118" spans="1:16" x14ac:dyDescent="0.2">
      <c r="A118" s="231">
        <v>4</v>
      </c>
      <c r="B118" s="200">
        <v>361</v>
      </c>
      <c r="C118" s="198" t="s">
        <v>260</v>
      </c>
      <c r="D118" s="314">
        <v>39840</v>
      </c>
      <c r="E118" s="280">
        <v>49.56</v>
      </c>
      <c r="F118" s="280">
        <v>3</v>
      </c>
      <c r="G118" s="280">
        <v>52.56</v>
      </c>
      <c r="H118" s="664"/>
      <c r="I118" s="667"/>
      <c r="J118" s="65"/>
      <c r="K118" s="670"/>
      <c r="L118" s="673"/>
      <c r="N118" s="125">
        <f>G115+G116+G118+G119+G120+G121+G122</f>
        <v>424.66</v>
      </c>
      <c r="O118" s="139"/>
      <c r="P118" s="139"/>
    </row>
    <row r="119" spans="1:16" x14ac:dyDescent="0.2">
      <c r="A119" s="231">
        <v>5</v>
      </c>
      <c r="B119" s="200">
        <v>383</v>
      </c>
      <c r="C119" s="198" t="s">
        <v>261</v>
      </c>
      <c r="D119" s="314">
        <v>39984</v>
      </c>
      <c r="E119" s="280">
        <v>40.299999999999997</v>
      </c>
      <c r="F119" s="280">
        <v>6</v>
      </c>
      <c r="G119" s="280">
        <v>46.3</v>
      </c>
      <c r="H119" s="664"/>
      <c r="I119" s="667"/>
      <c r="J119" s="65"/>
      <c r="K119" s="670"/>
      <c r="L119" s="673"/>
    </row>
    <row r="120" spans="1:16" x14ac:dyDescent="0.2">
      <c r="A120" s="231">
        <v>6</v>
      </c>
      <c r="B120" s="200">
        <v>301</v>
      </c>
      <c r="C120" s="202" t="s">
        <v>262</v>
      </c>
      <c r="D120" s="314">
        <v>39961</v>
      </c>
      <c r="E120" s="280">
        <v>87</v>
      </c>
      <c r="F120" s="280">
        <v>5</v>
      </c>
      <c r="G120" s="280">
        <v>92</v>
      </c>
      <c r="H120" s="664"/>
      <c r="I120" s="667"/>
      <c r="J120" s="65"/>
      <c r="K120" s="670"/>
      <c r="L120" s="673"/>
    </row>
    <row r="121" spans="1:16" x14ac:dyDescent="0.2">
      <c r="A121" s="231">
        <v>7</v>
      </c>
      <c r="B121" s="200">
        <v>393</v>
      </c>
      <c r="C121" s="202" t="s">
        <v>263</v>
      </c>
      <c r="D121" s="314">
        <v>39437</v>
      </c>
      <c r="E121" s="280">
        <v>47.04</v>
      </c>
      <c r="F121" s="280"/>
      <c r="G121" s="280">
        <v>47.04</v>
      </c>
      <c r="H121" s="664"/>
      <c r="I121" s="667"/>
      <c r="J121" s="65"/>
      <c r="K121" s="670"/>
      <c r="L121" s="673"/>
    </row>
    <row r="122" spans="1:16" ht="18.75" thickBot="1" x14ac:dyDescent="0.25">
      <c r="A122" s="232">
        <v>8</v>
      </c>
      <c r="B122" s="236">
        <v>390</v>
      </c>
      <c r="C122" s="241" t="s">
        <v>264</v>
      </c>
      <c r="D122" s="379">
        <v>39905</v>
      </c>
      <c r="E122" s="281">
        <v>64.459999999999994</v>
      </c>
      <c r="F122" s="281">
        <v>6</v>
      </c>
      <c r="G122" s="287">
        <v>70.459999999999994</v>
      </c>
      <c r="H122" s="665"/>
      <c r="I122" s="668"/>
      <c r="J122" s="66"/>
      <c r="K122" s="671"/>
      <c r="L122" s="674"/>
    </row>
    <row r="123" spans="1:16" ht="16.899999999999999" customHeight="1" thickBot="1" x14ac:dyDescent="0.3">
      <c r="A123" s="132"/>
      <c r="B123" s="101" t="s">
        <v>130</v>
      </c>
      <c r="C123" s="183" t="s">
        <v>111</v>
      </c>
      <c r="D123" s="92"/>
      <c r="E123" s="49"/>
      <c r="F123" s="49"/>
      <c r="G123" s="49"/>
      <c r="H123" s="49"/>
      <c r="I123" s="49"/>
      <c r="J123" s="113"/>
      <c r="K123" s="113"/>
      <c r="L123" s="615"/>
    </row>
    <row r="124" spans="1:16" x14ac:dyDescent="0.25">
      <c r="A124" s="234">
        <v>1</v>
      </c>
      <c r="B124" s="235">
        <v>228</v>
      </c>
      <c r="C124" s="210" t="s">
        <v>265</v>
      </c>
      <c r="D124" s="380">
        <v>39240</v>
      </c>
      <c r="E124" s="555">
        <v>49.92</v>
      </c>
      <c r="F124" s="555"/>
      <c r="G124" s="560">
        <v>49.92</v>
      </c>
      <c r="H124" s="663"/>
      <c r="I124" s="666">
        <f>SUM(G124:G131)+H124-(MAX(G124:G131))</f>
        <v>448.99</v>
      </c>
      <c r="J124" s="64"/>
      <c r="K124" s="669"/>
      <c r="L124" s="672">
        <v>20</v>
      </c>
    </row>
    <row r="125" spans="1:16" x14ac:dyDescent="0.25">
      <c r="A125" s="231">
        <v>2</v>
      </c>
      <c r="B125" s="200">
        <v>279</v>
      </c>
      <c r="C125" s="201" t="s">
        <v>266</v>
      </c>
      <c r="D125" s="316">
        <v>39374</v>
      </c>
      <c r="E125" s="556">
        <v>69</v>
      </c>
      <c r="F125" s="556">
        <v>8</v>
      </c>
      <c r="G125" s="556">
        <v>77</v>
      </c>
      <c r="H125" s="664"/>
      <c r="I125" s="667"/>
      <c r="J125" s="65"/>
      <c r="K125" s="670"/>
      <c r="L125" s="673"/>
    </row>
    <row r="126" spans="1:16" x14ac:dyDescent="0.25">
      <c r="A126" s="231">
        <v>3</v>
      </c>
      <c r="B126" s="200">
        <v>434</v>
      </c>
      <c r="C126" s="201" t="s">
        <v>267</v>
      </c>
      <c r="D126" s="316">
        <v>39784</v>
      </c>
      <c r="E126" s="556">
        <v>57.18</v>
      </c>
      <c r="F126" s="556">
        <v>10</v>
      </c>
      <c r="G126" s="556">
        <v>67.180000000000007</v>
      </c>
      <c r="H126" s="664"/>
      <c r="I126" s="667"/>
      <c r="J126" s="65"/>
      <c r="K126" s="670"/>
      <c r="L126" s="673"/>
    </row>
    <row r="127" spans="1:16" x14ac:dyDescent="0.25">
      <c r="A127" s="231">
        <v>4</v>
      </c>
      <c r="B127" s="200">
        <v>400</v>
      </c>
      <c r="C127" s="201" t="s">
        <v>268</v>
      </c>
      <c r="D127" s="316">
        <v>39903</v>
      </c>
      <c r="E127" s="556">
        <v>50.31</v>
      </c>
      <c r="F127" s="556"/>
      <c r="G127" s="556">
        <v>50.31</v>
      </c>
      <c r="H127" s="664"/>
      <c r="I127" s="667"/>
      <c r="J127" s="65"/>
      <c r="K127" s="670"/>
      <c r="L127" s="673"/>
    </row>
    <row r="128" spans="1:16" x14ac:dyDescent="0.25">
      <c r="A128" s="231">
        <v>5</v>
      </c>
      <c r="B128" s="200">
        <v>389</v>
      </c>
      <c r="C128" s="201" t="s">
        <v>269</v>
      </c>
      <c r="D128" s="316">
        <v>40244</v>
      </c>
      <c r="E128" s="556">
        <v>48.3</v>
      </c>
      <c r="F128" s="556">
        <v>3</v>
      </c>
      <c r="G128" s="556">
        <v>51.3</v>
      </c>
      <c r="H128" s="664"/>
      <c r="I128" s="667"/>
      <c r="J128" s="65"/>
      <c r="K128" s="670"/>
      <c r="L128" s="673"/>
      <c r="N128" s="125">
        <f>G124+G125+G126+G127+G128+G130+G129</f>
        <v>448.99</v>
      </c>
      <c r="O128" s="139"/>
    </row>
    <row r="129" spans="1:16" x14ac:dyDescent="0.25">
      <c r="A129" s="231">
        <v>6</v>
      </c>
      <c r="B129" s="200">
        <v>287</v>
      </c>
      <c r="C129" s="201" t="s">
        <v>270</v>
      </c>
      <c r="D129" s="316">
        <v>40105</v>
      </c>
      <c r="E129" s="556">
        <v>75</v>
      </c>
      <c r="F129" s="556">
        <v>3</v>
      </c>
      <c r="G129" s="556">
        <v>78</v>
      </c>
      <c r="H129" s="664"/>
      <c r="I129" s="667"/>
      <c r="J129" s="65"/>
      <c r="K129" s="670"/>
      <c r="L129" s="673"/>
    </row>
    <row r="130" spans="1:16" x14ac:dyDescent="0.25">
      <c r="A130" s="231">
        <v>7</v>
      </c>
      <c r="B130" s="200">
        <v>433</v>
      </c>
      <c r="C130" s="201" t="s">
        <v>271</v>
      </c>
      <c r="D130" s="316">
        <v>39694</v>
      </c>
      <c r="E130" s="556">
        <v>65.28</v>
      </c>
      <c r="F130" s="556">
        <v>10</v>
      </c>
      <c r="G130" s="556">
        <v>75.28</v>
      </c>
      <c r="H130" s="664"/>
      <c r="I130" s="667"/>
      <c r="J130" s="65"/>
      <c r="K130" s="670"/>
      <c r="L130" s="673"/>
    </row>
    <row r="131" spans="1:16" ht="18.75" hidden="1" thickBot="1" x14ac:dyDescent="0.3">
      <c r="A131" s="232">
        <v>8</v>
      </c>
      <c r="B131" s="170"/>
      <c r="C131" s="381"/>
      <c r="D131" s="382"/>
      <c r="E131" s="557"/>
      <c r="F131" s="557"/>
      <c r="G131" s="562">
        <v>500</v>
      </c>
      <c r="H131" s="665"/>
      <c r="I131" s="668"/>
      <c r="J131" s="66"/>
      <c r="K131" s="671"/>
      <c r="L131" s="674"/>
    </row>
    <row r="132" spans="1:16" ht="22.15" customHeight="1" thickBot="1" x14ac:dyDescent="0.3">
      <c r="A132" s="132"/>
      <c r="B132" s="101" t="s">
        <v>131</v>
      </c>
      <c r="C132" s="183" t="s">
        <v>272</v>
      </c>
      <c r="D132" s="92"/>
      <c r="E132" s="49"/>
      <c r="F132" s="49"/>
      <c r="G132" s="49"/>
      <c r="H132" s="49"/>
      <c r="I132" s="49"/>
      <c r="J132" s="113"/>
      <c r="K132" s="113"/>
      <c r="L132" s="615"/>
      <c r="M132" s="177"/>
      <c r="N132" s="22"/>
      <c r="O132" s="178"/>
      <c r="P132" s="178"/>
    </row>
    <row r="133" spans="1:16" x14ac:dyDescent="0.25">
      <c r="A133" s="234">
        <v>1</v>
      </c>
      <c r="B133" s="235">
        <v>201</v>
      </c>
      <c r="C133" s="210" t="s">
        <v>273</v>
      </c>
      <c r="D133" s="358">
        <v>39510</v>
      </c>
      <c r="E133" s="279">
        <v>57.7</v>
      </c>
      <c r="F133" s="279"/>
      <c r="G133" s="427">
        <v>57.7</v>
      </c>
      <c r="H133" s="663"/>
      <c r="I133" s="666">
        <f>SUM(G133:G140)+H133-(MAX(G133:G140))</f>
        <v>323.54999999999995</v>
      </c>
      <c r="J133" s="64"/>
      <c r="K133" s="669">
        <v>5.2314814814814819E-3</v>
      </c>
      <c r="L133" s="672">
        <v>5</v>
      </c>
      <c r="M133" s="177"/>
      <c r="N133" s="22"/>
      <c r="O133" s="178"/>
      <c r="P133" s="178"/>
    </row>
    <row r="134" spans="1:16" x14ac:dyDescent="0.25">
      <c r="A134" s="231">
        <v>2</v>
      </c>
      <c r="B134" s="200">
        <v>298</v>
      </c>
      <c r="C134" s="201" t="s">
        <v>274</v>
      </c>
      <c r="D134" s="296">
        <v>40166</v>
      </c>
      <c r="E134" s="426">
        <v>125</v>
      </c>
      <c r="F134" s="280">
        <v>3</v>
      </c>
      <c r="G134" s="280">
        <v>128</v>
      </c>
      <c r="H134" s="664"/>
      <c r="I134" s="667"/>
      <c r="J134" s="65"/>
      <c r="K134" s="670"/>
      <c r="L134" s="673"/>
      <c r="M134" s="177"/>
      <c r="N134" s="22"/>
      <c r="O134" s="178"/>
      <c r="P134" s="178"/>
    </row>
    <row r="135" spans="1:16" x14ac:dyDescent="0.25">
      <c r="A135" s="231">
        <v>3</v>
      </c>
      <c r="B135" s="200">
        <v>75</v>
      </c>
      <c r="C135" s="201" t="s">
        <v>275</v>
      </c>
      <c r="D135" s="296">
        <v>39290</v>
      </c>
      <c r="E135" s="280">
        <v>28.08</v>
      </c>
      <c r="F135" s="280"/>
      <c r="G135" s="426">
        <v>28.08</v>
      </c>
      <c r="H135" s="664"/>
      <c r="I135" s="667"/>
      <c r="J135" s="65"/>
      <c r="K135" s="670"/>
      <c r="L135" s="673"/>
      <c r="M135" s="177"/>
      <c r="N135" s="22"/>
      <c r="O135" s="178"/>
      <c r="P135" s="178"/>
    </row>
    <row r="136" spans="1:16" x14ac:dyDescent="0.25">
      <c r="A136" s="231">
        <v>4</v>
      </c>
      <c r="B136" s="200">
        <v>45</v>
      </c>
      <c r="C136" s="201" t="s">
        <v>276</v>
      </c>
      <c r="D136" s="296">
        <v>39546</v>
      </c>
      <c r="E136" s="280">
        <v>39.869999999999997</v>
      </c>
      <c r="F136" s="280"/>
      <c r="G136" s="426">
        <v>39.869999999999997</v>
      </c>
      <c r="H136" s="664"/>
      <c r="I136" s="667"/>
      <c r="J136" s="65"/>
      <c r="K136" s="670"/>
      <c r="L136" s="673"/>
      <c r="M136" s="177"/>
      <c r="N136" s="22"/>
      <c r="O136" s="178"/>
      <c r="P136" s="178"/>
    </row>
    <row r="137" spans="1:16" x14ac:dyDescent="0.2">
      <c r="A137" s="231">
        <v>5</v>
      </c>
      <c r="B137" s="29">
        <v>55</v>
      </c>
      <c r="C137" s="204" t="s">
        <v>277</v>
      </c>
      <c r="D137" s="317">
        <v>40107</v>
      </c>
      <c r="E137" s="280">
        <v>50.89</v>
      </c>
      <c r="F137" s="280"/>
      <c r="G137" s="426">
        <v>50.89</v>
      </c>
      <c r="H137" s="664"/>
      <c r="I137" s="667"/>
      <c r="J137" s="65"/>
      <c r="K137" s="670"/>
      <c r="L137" s="673"/>
      <c r="M137" s="177"/>
      <c r="N137" s="179">
        <f>G133+G135+G137+G136+G138+G139+G140</f>
        <v>323.55</v>
      </c>
      <c r="O137" s="139"/>
      <c r="P137" s="178"/>
    </row>
    <row r="138" spans="1:16" x14ac:dyDescent="0.25">
      <c r="A138" s="231">
        <v>6</v>
      </c>
      <c r="B138" s="200">
        <v>155</v>
      </c>
      <c r="C138" s="201" t="s">
        <v>278</v>
      </c>
      <c r="D138" s="296">
        <v>39887</v>
      </c>
      <c r="E138" s="280">
        <v>70</v>
      </c>
      <c r="F138" s="280">
        <v>3</v>
      </c>
      <c r="G138" s="280">
        <v>73</v>
      </c>
      <c r="H138" s="664"/>
      <c r="I138" s="667"/>
      <c r="J138" s="65"/>
      <c r="K138" s="670"/>
      <c r="L138" s="673"/>
      <c r="M138" s="177"/>
      <c r="N138" s="22"/>
      <c r="O138" s="178"/>
      <c r="P138" s="192"/>
    </row>
    <row r="139" spans="1:16" x14ac:dyDescent="0.25">
      <c r="A139" s="231">
        <v>7</v>
      </c>
      <c r="B139" s="29">
        <v>331</v>
      </c>
      <c r="C139" s="201" t="s">
        <v>279</v>
      </c>
      <c r="D139" s="317">
        <v>40060</v>
      </c>
      <c r="E139" s="280">
        <v>33.700000000000003</v>
      </c>
      <c r="F139" s="280"/>
      <c r="G139" s="426">
        <v>33.700000000000003</v>
      </c>
      <c r="H139" s="664"/>
      <c r="I139" s="667"/>
      <c r="J139" s="65"/>
      <c r="K139" s="670"/>
      <c r="L139" s="673"/>
      <c r="M139" s="177"/>
      <c r="N139" s="22"/>
      <c r="O139" s="178"/>
      <c r="P139" s="178"/>
    </row>
    <row r="140" spans="1:16" ht="18.75" thickBot="1" x14ac:dyDescent="0.3">
      <c r="A140" s="232">
        <v>8</v>
      </c>
      <c r="B140" s="236">
        <v>398</v>
      </c>
      <c r="C140" s="237" t="s">
        <v>280</v>
      </c>
      <c r="D140" s="360">
        <v>39712</v>
      </c>
      <c r="E140" s="281">
        <v>40.31</v>
      </c>
      <c r="F140" s="281"/>
      <c r="G140" s="428">
        <v>40.31</v>
      </c>
      <c r="H140" s="665"/>
      <c r="I140" s="668"/>
      <c r="J140" s="66"/>
      <c r="K140" s="671"/>
      <c r="L140" s="674"/>
      <c r="M140" s="177"/>
      <c r="N140" s="22"/>
      <c r="O140" s="178"/>
      <c r="P140" s="178"/>
    </row>
    <row r="141" spans="1:16" s="178" customFormat="1" ht="17.45" customHeight="1" thickBot="1" x14ac:dyDescent="0.3">
      <c r="A141" s="132"/>
      <c r="B141" s="101" t="s">
        <v>132</v>
      </c>
      <c r="C141" s="183" t="s">
        <v>281</v>
      </c>
      <c r="D141" s="92"/>
      <c r="E141" s="49"/>
      <c r="F141" s="49"/>
      <c r="G141" s="49"/>
      <c r="H141" s="49"/>
      <c r="I141" s="49"/>
      <c r="J141" s="113"/>
      <c r="K141" s="113"/>
      <c r="L141" s="133"/>
      <c r="M141" s="177"/>
      <c r="N141" s="22"/>
    </row>
    <row r="142" spans="1:16" s="178" customFormat="1" x14ac:dyDescent="0.25">
      <c r="A142" s="234">
        <v>1</v>
      </c>
      <c r="B142" s="238">
        <v>294</v>
      </c>
      <c r="C142" s="383" t="s">
        <v>282</v>
      </c>
      <c r="D142" s="384">
        <v>40019</v>
      </c>
      <c r="E142" s="279">
        <v>43.11</v>
      </c>
      <c r="F142" s="279"/>
      <c r="G142" s="427">
        <v>43.11</v>
      </c>
      <c r="H142" s="663"/>
      <c r="I142" s="646">
        <f>SUM(G142:G149)+H142-(MAX(G142:G149))</f>
        <v>554.02</v>
      </c>
      <c r="J142" s="64"/>
      <c r="K142" s="669"/>
      <c r="L142" s="672">
        <v>27</v>
      </c>
      <c r="M142" s="177"/>
      <c r="N142" s="22"/>
      <c r="O142" s="191"/>
    </row>
    <row r="143" spans="1:16" s="178" customFormat="1" x14ac:dyDescent="0.25">
      <c r="A143" s="231">
        <v>2</v>
      </c>
      <c r="B143" s="175">
        <v>139</v>
      </c>
      <c r="C143" s="318" t="s">
        <v>283</v>
      </c>
      <c r="D143" s="319">
        <v>40018</v>
      </c>
      <c r="E143" s="280">
        <v>111</v>
      </c>
      <c r="F143" s="280">
        <v>5</v>
      </c>
      <c r="G143" s="280">
        <v>116</v>
      </c>
      <c r="H143" s="664"/>
      <c r="I143" s="647"/>
      <c r="J143" s="65"/>
      <c r="K143" s="670"/>
      <c r="L143" s="673"/>
      <c r="M143" s="177"/>
      <c r="N143" s="22"/>
    </row>
    <row r="144" spans="1:16" s="178" customFormat="1" x14ac:dyDescent="0.25">
      <c r="A144" s="231">
        <v>3</v>
      </c>
      <c r="B144" s="175">
        <v>51</v>
      </c>
      <c r="C144" s="318" t="s">
        <v>284</v>
      </c>
      <c r="D144" s="319">
        <v>40040</v>
      </c>
      <c r="E144" s="280">
        <v>67.849999999999994</v>
      </c>
      <c r="F144" s="280">
        <v>10</v>
      </c>
      <c r="G144" s="280">
        <v>77.849999999999994</v>
      </c>
      <c r="H144" s="664"/>
      <c r="I144" s="647"/>
      <c r="J144" s="65"/>
      <c r="K144" s="670"/>
      <c r="L144" s="673"/>
      <c r="M144" s="177"/>
      <c r="N144" s="22"/>
    </row>
    <row r="145" spans="1:15" s="178" customFormat="1" x14ac:dyDescent="0.25">
      <c r="A145" s="231">
        <v>4</v>
      </c>
      <c r="B145" s="175">
        <v>50</v>
      </c>
      <c r="C145" s="318" t="s">
        <v>285</v>
      </c>
      <c r="D145" s="319">
        <v>40137</v>
      </c>
      <c r="E145" s="280">
        <v>84</v>
      </c>
      <c r="F145" s="280">
        <v>12</v>
      </c>
      <c r="G145" s="280">
        <v>96</v>
      </c>
      <c r="H145" s="664"/>
      <c r="I145" s="647"/>
      <c r="J145" s="65"/>
      <c r="K145" s="670"/>
      <c r="L145" s="673"/>
      <c r="M145" s="177"/>
      <c r="N145" s="22"/>
    </row>
    <row r="146" spans="1:15" s="178" customFormat="1" x14ac:dyDescent="0.25">
      <c r="A146" s="231">
        <v>5</v>
      </c>
      <c r="B146" s="175">
        <v>352</v>
      </c>
      <c r="C146" s="318" t="s">
        <v>286</v>
      </c>
      <c r="D146" s="319">
        <v>39524</v>
      </c>
      <c r="E146" s="280" t="s">
        <v>457</v>
      </c>
      <c r="F146" s="280"/>
      <c r="G146" s="280">
        <v>500</v>
      </c>
      <c r="H146" s="664"/>
      <c r="I146" s="647"/>
      <c r="J146" s="65"/>
      <c r="K146" s="670"/>
      <c r="L146" s="673"/>
      <c r="M146" s="177"/>
      <c r="N146" s="179">
        <f>G143+G142+G144+G148+G147+G145+G149</f>
        <v>554.02</v>
      </c>
      <c r="O146" s="139"/>
    </row>
    <row r="147" spans="1:15" s="178" customFormat="1" x14ac:dyDescent="0.25">
      <c r="A147" s="231">
        <v>6</v>
      </c>
      <c r="B147" s="175">
        <v>180</v>
      </c>
      <c r="C147" s="318" t="s">
        <v>287</v>
      </c>
      <c r="D147" s="319">
        <v>39699</v>
      </c>
      <c r="E147" s="280">
        <v>80</v>
      </c>
      <c r="F147" s="280"/>
      <c r="G147" s="280">
        <v>80</v>
      </c>
      <c r="H147" s="664"/>
      <c r="I147" s="647"/>
      <c r="J147" s="65"/>
      <c r="K147" s="670"/>
      <c r="L147" s="673"/>
      <c r="M147" s="177"/>
      <c r="N147" s="22"/>
    </row>
    <row r="148" spans="1:15" s="178" customFormat="1" x14ac:dyDescent="0.25">
      <c r="A148" s="231">
        <v>7</v>
      </c>
      <c r="B148" s="175">
        <v>136</v>
      </c>
      <c r="C148" s="320" t="s">
        <v>288</v>
      </c>
      <c r="D148" s="321">
        <v>39425</v>
      </c>
      <c r="E148" s="280">
        <v>48.25</v>
      </c>
      <c r="F148" s="280"/>
      <c r="G148" s="426">
        <v>48.25</v>
      </c>
      <c r="H148" s="664"/>
      <c r="I148" s="647"/>
      <c r="J148" s="65"/>
      <c r="K148" s="670"/>
      <c r="L148" s="673"/>
      <c r="M148" s="177"/>
      <c r="N148" s="22"/>
    </row>
    <row r="149" spans="1:15" s="178" customFormat="1" ht="19.5" customHeight="1" thickBot="1" x14ac:dyDescent="0.3">
      <c r="A149" s="232">
        <v>8</v>
      </c>
      <c r="B149" s="233">
        <v>73</v>
      </c>
      <c r="C149" s="385" t="s">
        <v>289</v>
      </c>
      <c r="D149" s="386">
        <v>39789</v>
      </c>
      <c r="E149" s="281">
        <v>89.81</v>
      </c>
      <c r="F149" s="281">
        <v>3</v>
      </c>
      <c r="G149" s="287">
        <v>92.81</v>
      </c>
      <c r="H149" s="665"/>
      <c r="I149" s="648"/>
      <c r="J149" s="66"/>
      <c r="K149" s="671"/>
      <c r="L149" s="674"/>
      <c r="M149" s="177"/>
      <c r="N149" s="22"/>
    </row>
    <row r="150" spans="1:15" s="178" customFormat="1" ht="20.45" customHeight="1" thickBot="1" x14ac:dyDescent="0.3">
      <c r="A150" s="132"/>
      <c r="B150" s="101" t="s">
        <v>133</v>
      </c>
      <c r="C150" s="183" t="s">
        <v>112</v>
      </c>
      <c r="D150" s="92"/>
      <c r="E150" s="49"/>
      <c r="F150" s="49"/>
      <c r="G150" s="49"/>
      <c r="H150" s="49"/>
      <c r="I150" s="49"/>
      <c r="J150" s="113"/>
      <c r="K150" s="113"/>
      <c r="L150" s="615"/>
      <c r="M150" s="177"/>
      <c r="N150" s="22"/>
    </row>
    <row r="151" spans="1:15" s="178" customFormat="1" x14ac:dyDescent="0.2">
      <c r="A151" s="234">
        <v>1</v>
      </c>
      <c r="B151" s="238">
        <v>179</v>
      </c>
      <c r="C151" s="387" t="s">
        <v>290</v>
      </c>
      <c r="D151" s="344">
        <v>39590</v>
      </c>
      <c r="E151" s="279">
        <v>240</v>
      </c>
      <c r="F151" s="279"/>
      <c r="G151" s="285">
        <v>240</v>
      </c>
      <c r="H151" s="683"/>
      <c r="I151" s="666">
        <f>SUM(G151:G158)+H151-(MAX(G151:G158))</f>
        <v>694.38000000000011</v>
      </c>
      <c r="J151" s="64"/>
      <c r="K151" s="669">
        <v>6.9328703703703696E-3</v>
      </c>
      <c r="L151" s="672">
        <v>32</v>
      </c>
      <c r="M151" s="177"/>
      <c r="N151" s="22"/>
    </row>
    <row r="152" spans="1:15" s="178" customFormat="1" x14ac:dyDescent="0.2">
      <c r="A152" s="231">
        <v>2</v>
      </c>
      <c r="B152" s="175">
        <v>254</v>
      </c>
      <c r="C152" s="202" t="s">
        <v>291</v>
      </c>
      <c r="D152" s="307">
        <v>39374</v>
      </c>
      <c r="E152" s="280">
        <v>53.34</v>
      </c>
      <c r="F152" s="280">
        <v>5</v>
      </c>
      <c r="G152" s="426">
        <v>58.34</v>
      </c>
      <c r="H152" s="684"/>
      <c r="I152" s="667"/>
      <c r="J152" s="65"/>
      <c r="K152" s="670"/>
      <c r="L152" s="673"/>
      <c r="M152" s="177"/>
      <c r="N152" s="22"/>
    </row>
    <row r="153" spans="1:15" s="178" customFormat="1" ht="24.75" customHeight="1" x14ac:dyDescent="0.2">
      <c r="A153" s="231">
        <v>3</v>
      </c>
      <c r="B153" s="175">
        <v>123</v>
      </c>
      <c r="C153" s="202" t="s">
        <v>292</v>
      </c>
      <c r="D153" s="307">
        <v>39581</v>
      </c>
      <c r="E153" s="426">
        <v>59.78</v>
      </c>
      <c r="F153" s="280"/>
      <c r="G153" s="426">
        <v>59.78</v>
      </c>
      <c r="H153" s="684"/>
      <c r="I153" s="667"/>
      <c r="J153" s="65"/>
      <c r="K153" s="670"/>
      <c r="L153" s="673"/>
      <c r="M153" s="177"/>
      <c r="N153" s="22"/>
    </row>
    <row r="154" spans="1:15" s="178" customFormat="1" x14ac:dyDescent="0.2">
      <c r="A154" s="231">
        <v>4</v>
      </c>
      <c r="B154" s="175">
        <v>183</v>
      </c>
      <c r="C154" s="202" t="s">
        <v>293</v>
      </c>
      <c r="D154" s="307">
        <v>39305</v>
      </c>
      <c r="E154" s="280" t="s">
        <v>457</v>
      </c>
      <c r="F154" s="280"/>
      <c r="G154" s="280">
        <v>500</v>
      </c>
      <c r="H154" s="684"/>
      <c r="I154" s="667"/>
      <c r="J154" s="65"/>
      <c r="K154" s="670"/>
      <c r="L154" s="673"/>
      <c r="M154" s="177"/>
      <c r="N154" s="179">
        <f>G151+G152+G153+G155+G156+G157+G158</f>
        <v>694.38</v>
      </c>
    </row>
    <row r="155" spans="1:15" s="178" customFormat="1" x14ac:dyDescent="0.2">
      <c r="A155" s="231">
        <v>5</v>
      </c>
      <c r="B155" s="175">
        <v>221</v>
      </c>
      <c r="C155" s="322" t="s">
        <v>294</v>
      </c>
      <c r="D155" s="298">
        <v>39657</v>
      </c>
      <c r="E155" s="280">
        <v>159</v>
      </c>
      <c r="F155" s="280"/>
      <c r="G155" s="426">
        <v>159</v>
      </c>
      <c r="H155" s="684"/>
      <c r="I155" s="667"/>
      <c r="J155" s="65"/>
      <c r="K155" s="670"/>
      <c r="L155" s="673"/>
      <c r="M155" s="177"/>
      <c r="N155" s="179"/>
      <c r="O155" s="139"/>
    </row>
    <row r="156" spans="1:15" s="178" customFormat="1" x14ac:dyDescent="0.2">
      <c r="A156" s="231">
        <v>6</v>
      </c>
      <c r="B156" s="175">
        <v>198</v>
      </c>
      <c r="C156" s="202" t="s">
        <v>295</v>
      </c>
      <c r="D156" s="307">
        <v>39379</v>
      </c>
      <c r="E156" s="280">
        <v>73</v>
      </c>
      <c r="F156" s="280">
        <v>3</v>
      </c>
      <c r="G156" s="280">
        <v>76</v>
      </c>
      <c r="H156" s="684"/>
      <c r="I156" s="667"/>
      <c r="J156" s="65"/>
      <c r="K156" s="670"/>
      <c r="L156" s="673"/>
      <c r="M156" s="177"/>
      <c r="N156" s="22"/>
    </row>
    <row r="157" spans="1:15" s="178" customFormat="1" x14ac:dyDescent="0.2">
      <c r="A157" s="231">
        <v>7</v>
      </c>
      <c r="B157" s="175">
        <v>233</v>
      </c>
      <c r="C157" s="202" t="s">
        <v>296</v>
      </c>
      <c r="D157" s="307">
        <v>39609</v>
      </c>
      <c r="E157" s="280">
        <v>55.13</v>
      </c>
      <c r="F157" s="280">
        <v>5</v>
      </c>
      <c r="G157" s="280">
        <v>60.13</v>
      </c>
      <c r="H157" s="684"/>
      <c r="I157" s="667"/>
      <c r="J157" s="65"/>
      <c r="K157" s="670"/>
      <c r="L157" s="673"/>
      <c r="M157" s="177"/>
      <c r="N157" s="22"/>
    </row>
    <row r="158" spans="1:15" s="178" customFormat="1" ht="18.75" thickBot="1" x14ac:dyDescent="0.25">
      <c r="A158" s="232">
        <v>8</v>
      </c>
      <c r="B158" s="233">
        <v>202</v>
      </c>
      <c r="C158" s="241" t="s">
        <v>297</v>
      </c>
      <c r="D158" s="370">
        <v>39352</v>
      </c>
      <c r="E158" s="281">
        <v>38.130000000000003</v>
      </c>
      <c r="F158" s="281">
        <v>3</v>
      </c>
      <c r="G158" s="287">
        <v>41.13</v>
      </c>
      <c r="H158" s="685"/>
      <c r="I158" s="668"/>
      <c r="J158" s="66"/>
      <c r="K158" s="671"/>
      <c r="L158" s="674"/>
      <c r="M158" s="177"/>
      <c r="N158" s="22"/>
    </row>
    <row r="159" spans="1:15" s="178" customFormat="1" ht="18" customHeight="1" thickBot="1" x14ac:dyDescent="0.3">
      <c r="A159" s="278"/>
      <c r="B159" s="101" t="s">
        <v>134</v>
      </c>
      <c r="C159" s="183" t="s">
        <v>298</v>
      </c>
      <c r="D159" s="92"/>
      <c r="E159" s="49"/>
      <c r="F159" s="49"/>
      <c r="G159" s="49"/>
      <c r="H159" s="49"/>
      <c r="I159" s="49"/>
      <c r="J159" s="113"/>
      <c r="K159" s="113"/>
      <c r="L159" s="615"/>
      <c r="M159" s="177"/>
      <c r="N159" s="22"/>
    </row>
    <row r="160" spans="1:15" s="178" customFormat="1" x14ac:dyDescent="0.25">
      <c r="A160" s="234">
        <v>1</v>
      </c>
      <c r="B160" s="235">
        <v>165</v>
      </c>
      <c r="C160" s="210" t="s">
        <v>299</v>
      </c>
      <c r="D160" s="358">
        <v>39743</v>
      </c>
      <c r="E160" s="279">
        <v>40.840000000000003</v>
      </c>
      <c r="F160" s="279"/>
      <c r="G160" s="427">
        <v>40.840000000000003</v>
      </c>
      <c r="H160" s="663"/>
      <c r="I160" s="666">
        <f>SUM(G160:G167)+H160-(MAX(G160:G167))</f>
        <v>414.55999999999995</v>
      </c>
      <c r="J160" s="64"/>
      <c r="K160" s="669">
        <v>3.9236111111111112E-3</v>
      </c>
      <c r="L160" s="672">
        <v>14</v>
      </c>
      <c r="M160" s="177"/>
      <c r="N160" s="22"/>
    </row>
    <row r="161" spans="1:15" s="178" customFormat="1" x14ac:dyDescent="0.25">
      <c r="A161" s="231">
        <v>2</v>
      </c>
      <c r="B161" s="200">
        <v>314</v>
      </c>
      <c r="C161" s="201" t="s">
        <v>300</v>
      </c>
      <c r="D161" s="296">
        <v>39781</v>
      </c>
      <c r="E161" s="280">
        <v>94</v>
      </c>
      <c r="F161" s="280">
        <v>5</v>
      </c>
      <c r="G161" s="280">
        <v>99</v>
      </c>
      <c r="H161" s="664"/>
      <c r="I161" s="667"/>
      <c r="J161" s="65"/>
      <c r="K161" s="670"/>
      <c r="L161" s="673"/>
      <c r="M161" s="177"/>
      <c r="N161" s="22"/>
    </row>
    <row r="162" spans="1:15" s="178" customFormat="1" x14ac:dyDescent="0.25">
      <c r="A162" s="231">
        <v>3</v>
      </c>
      <c r="B162" s="200">
        <v>114</v>
      </c>
      <c r="C162" s="201" t="s">
        <v>301</v>
      </c>
      <c r="D162" s="296">
        <v>39737</v>
      </c>
      <c r="E162" s="280">
        <v>41.04</v>
      </c>
      <c r="F162" s="280">
        <v>10</v>
      </c>
      <c r="G162" s="280">
        <v>51.04</v>
      </c>
      <c r="H162" s="664"/>
      <c r="I162" s="667"/>
      <c r="J162" s="65"/>
      <c r="K162" s="670"/>
      <c r="L162" s="673"/>
      <c r="M162" s="177"/>
      <c r="N162" s="22"/>
    </row>
    <row r="163" spans="1:15" s="178" customFormat="1" x14ac:dyDescent="0.25">
      <c r="A163" s="231">
        <v>4</v>
      </c>
      <c r="B163" s="200">
        <v>108</v>
      </c>
      <c r="C163" s="201" t="s">
        <v>302</v>
      </c>
      <c r="D163" s="296">
        <v>39791</v>
      </c>
      <c r="E163" s="280">
        <v>44.37</v>
      </c>
      <c r="F163" s="280">
        <v>5</v>
      </c>
      <c r="G163" s="280">
        <v>49.37</v>
      </c>
      <c r="H163" s="664"/>
      <c r="I163" s="667"/>
      <c r="J163" s="65"/>
      <c r="K163" s="670"/>
      <c r="L163" s="673"/>
      <c r="M163" s="177"/>
      <c r="N163" s="179">
        <f>G160+G162+G163+G164+G165+G166+G167</f>
        <v>414.55999999999995</v>
      </c>
      <c r="O163" s="139"/>
    </row>
    <row r="164" spans="1:15" s="178" customFormat="1" x14ac:dyDescent="0.25">
      <c r="A164" s="231">
        <v>5</v>
      </c>
      <c r="B164" s="200">
        <v>163</v>
      </c>
      <c r="C164" s="201" t="s">
        <v>303</v>
      </c>
      <c r="D164" s="296">
        <v>39936</v>
      </c>
      <c r="E164" s="280">
        <v>55.88</v>
      </c>
      <c r="F164" s="280"/>
      <c r="G164" s="426">
        <v>55.88</v>
      </c>
      <c r="H164" s="664"/>
      <c r="I164" s="667"/>
      <c r="J164" s="65"/>
      <c r="K164" s="670"/>
      <c r="L164" s="673"/>
      <c r="M164" s="177"/>
      <c r="N164" s="22"/>
    </row>
    <row r="165" spans="1:15" s="178" customFormat="1" x14ac:dyDescent="0.25">
      <c r="A165" s="231">
        <v>6</v>
      </c>
      <c r="B165" s="200">
        <v>138</v>
      </c>
      <c r="C165" s="201" t="s">
        <v>304</v>
      </c>
      <c r="D165" s="296">
        <v>39973</v>
      </c>
      <c r="E165" s="280">
        <v>80</v>
      </c>
      <c r="F165" s="280">
        <v>5</v>
      </c>
      <c r="G165" s="280">
        <v>85</v>
      </c>
      <c r="H165" s="664"/>
      <c r="I165" s="667"/>
      <c r="J165" s="65"/>
      <c r="K165" s="670"/>
      <c r="L165" s="673"/>
      <c r="M165" s="177"/>
      <c r="N165" s="22"/>
    </row>
    <row r="166" spans="1:15" s="178" customFormat="1" x14ac:dyDescent="0.25">
      <c r="A166" s="231">
        <v>7</v>
      </c>
      <c r="B166" s="200">
        <v>70</v>
      </c>
      <c r="C166" s="201" t="s">
        <v>305</v>
      </c>
      <c r="D166" s="296">
        <v>39884</v>
      </c>
      <c r="E166" s="280">
        <v>83.02</v>
      </c>
      <c r="F166" s="280"/>
      <c r="G166" s="426">
        <v>83.02</v>
      </c>
      <c r="H166" s="664"/>
      <c r="I166" s="667"/>
      <c r="J166" s="65"/>
      <c r="K166" s="670"/>
      <c r="L166" s="673"/>
      <c r="M166" s="177"/>
      <c r="N166" s="22"/>
    </row>
    <row r="167" spans="1:15" s="178" customFormat="1" ht="18.600000000000001" customHeight="1" thickBot="1" x14ac:dyDescent="0.3">
      <c r="A167" s="232">
        <v>8</v>
      </c>
      <c r="B167" s="236">
        <v>121</v>
      </c>
      <c r="C167" s="237" t="s">
        <v>306</v>
      </c>
      <c r="D167" s="360">
        <v>40294</v>
      </c>
      <c r="E167" s="281">
        <v>49.41</v>
      </c>
      <c r="F167" s="281"/>
      <c r="G167" s="428">
        <v>49.41</v>
      </c>
      <c r="H167" s="665"/>
      <c r="I167" s="668"/>
      <c r="J167" s="66"/>
      <c r="K167" s="671"/>
      <c r="L167" s="674"/>
      <c r="M167" s="177"/>
      <c r="N167" s="22"/>
    </row>
    <row r="168" spans="1:15" ht="16.149999999999999" customHeight="1" thickBot="1" x14ac:dyDescent="0.3">
      <c r="A168" s="185"/>
      <c r="B168" s="101" t="s">
        <v>135</v>
      </c>
      <c r="C168" s="183" t="s">
        <v>113</v>
      </c>
      <c r="D168" s="127"/>
      <c r="E168" s="49"/>
      <c r="F168" s="49"/>
      <c r="G168" s="49"/>
      <c r="H168" s="49"/>
      <c r="I168" s="49"/>
      <c r="J168" s="113"/>
      <c r="K168" s="113"/>
      <c r="L168" s="133"/>
    </row>
    <row r="169" spans="1:15" x14ac:dyDescent="0.2">
      <c r="A169" s="234">
        <v>1</v>
      </c>
      <c r="B169" s="238">
        <v>424</v>
      </c>
      <c r="C169" s="245" t="s">
        <v>307</v>
      </c>
      <c r="D169" s="344">
        <v>39313</v>
      </c>
      <c r="E169" s="279">
        <v>28.18</v>
      </c>
      <c r="F169" s="279">
        <v>3</v>
      </c>
      <c r="G169" s="285">
        <v>31.18</v>
      </c>
      <c r="H169" s="663"/>
      <c r="I169" s="666">
        <f>SUM(G169:G176)+H169-(MAX(G169:G176))</f>
        <v>237.99</v>
      </c>
      <c r="J169" s="64"/>
      <c r="K169" s="669"/>
      <c r="L169" s="704">
        <v>2</v>
      </c>
    </row>
    <row r="170" spans="1:15" x14ac:dyDescent="0.2">
      <c r="A170" s="231">
        <v>2</v>
      </c>
      <c r="B170" s="175">
        <v>354</v>
      </c>
      <c r="C170" s="198" t="s">
        <v>308</v>
      </c>
      <c r="D170" s="298">
        <v>38988</v>
      </c>
      <c r="E170" s="280">
        <v>30.2</v>
      </c>
      <c r="F170" s="280"/>
      <c r="G170" s="426">
        <v>30.2</v>
      </c>
      <c r="H170" s="664"/>
      <c r="I170" s="667"/>
      <c r="J170" s="65"/>
      <c r="K170" s="670"/>
      <c r="L170" s="705"/>
    </row>
    <row r="171" spans="1:15" ht="36" x14ac:dyDescent="0.2">
      <c r="A171" s="231">
        <v>3</v>
      </c>
      <c r="B171" s="175">
        <v>359</v>
      </c>
      <c r="C171" s="198" t="s">
        <v>309</v>
      </c>
      <c r="D171" s="298">
        <v>39989</v>
      </c>
      <c r="E171" s="280">
        <v>42.7</v>
      </c>
      <c r="F171" s="280"/>
      <c r="G171" s="426">
        <v>42.7</v>
      </c>
      <c r="H171" s="664"/>
      <c r="I171" s="667"/>
      <c r="J171" s="65"/>
      <c r="K171" s="670"/>
      <c r="L171" s="705"/>
    </row>
    <row r="172" spans="1:15" x14ac:dyDescent="0.2">
      <c r="A172" s="231">
        <v>4</v>
      </c>
      <c r="B172" s="175">
        <v>350</v>
      </c>
      <c r="C172" s="198" t="s">
        <v>310</v>
      </c>
      <c r="D172" s="298">
        <v>40105</v>
      </c>
      <c r="E172" s="280">
        <v>44.03</v>
      </c>
      <c r="F172" s="280"/>
      <c r="G172" s="426">
        <v>44.03</v>
      </c>
      <c r="H172" s="664"/>
      <c r="I172" s="667"/>
      <c r="J172" s="65"/>
      <c r="K172" s="670"/>
      <c r="L172" s="705"/>
      <c r="N172" s="125">
        <f>G169+G170+G171+G172+G173+G175+G176</f>
        <v>237.99</v>
      </c>
      <c r="O172" s="139"/>
    </row>
    <row r="173" spans="1:15" x14ac:dyDescent="0.2">
      <c r="A173" s="231">
        <v>5</v>
      </c>
      <c r="B173" s="175">
        <v>343</v>
      </c>
      <c r="C173" s="198" t="s">
        <v>311</v>
      </c>
      <c r="D173" s="298">
        <v>39741</v>
      </c>
      <c r="E173" s="280">
        <v>29.22</v>
      </c>
      <c r="F173" s="280"/>
      <c r="G173" s="426">
        <v>29.22</v>
      </c>
      <c r="H173" s="664"/>
      <c r="I173" s="667"/>
      <c r="J173" s="65"/>
      <c r="K173" s="670"/>
      <c r="L173" s="705"/>
      <c r="N173" s="125"/>
    </row>
    <row r="174" spans="1:15" x14ac:dyDescent="0.2">
      <c r="A174" s="231">
        <v>6</v>
      </c>
      <c r="B174" s="175">
        <v>356</v>
      </c>
      <c r="C174" s="198" t="s">
        <v>312</v>
      </c>
      <c r="D174" s="298">
        <v>40337</v>
      </c>
      <c r="E174" s="280">
        <v>109</v>
      </c>
      <c r="F174" s="280">
        <v>8</v>
      </c>
      <c r="G174" s="280">
        <v>117</v>
      </c>
      <c r="H174" s="664"/>
      <c r="I174" s="667"/>
      <c r="J174" s="65"/>
      <c r="K174" s="670"/>
      <c r="L174" s="705"/>
      <c r="N174" s="125"/>
    </row>
    <row r="175" spans="1:15" x14ac:dyDescent="0.2">
      <c r="A175" s="231">
        <v>7</v>
      </c>
      <c r="B175" s="175">
        <v>336</v>
      </c>
      <c r="C175" s="202" t="s">
        <v>313</v>
      </c>
      <c r="D175" s="307">
        <v>40156</v>
      </c>
      <c r="E175" s="280">
        <v>32.659999999999997</v>
      </c>
      <c r="F175" s="280"/>
      <c r="G175" s="426">
        <v>32.659999999999997</v>
      </c>
      <c r="H175" s="664"/>
      <c r="I175" s="667"/>
      <c r="J175" s="65"/>
      <c r="K175" s="670"/>
      <c r="L175" s="705"/>
    </row>
    <row r="176" spans="1:15" ht="18.75" thickBot="1" x14ac:dyDescent="0.25">
      <c r="A176" s="232">
        <v>8</v>
      </c>
      <c r="B176" s="233">
        <v>362</v>
      </c>
      <c r="C176" s="241" t="s">
        <v>314</v>
      </c>
      <c r="D176" s="370">
        <v>39926</v>
      </c>
      <c r="E176" s="281">
        <v>28</v>
      </c>
      <c r="F176" s="281"/>
      <c r="G176" s="428">
        <v>28</v>
      </c>
      <c r="H176" s="665"/>
      <c r="I176" s="668"/>
      <c r="J176" s="66"/>
      <c r="K176" s="671"/>
      <c r="L176" s="706"/>
    </row>
    <row r="177" spans="1:15" s="178" customFormat="1" ht="18" customHeight="1" thickBot="1" x14ac:dyDescent="0.3">
      <c r="A177" s="132"/>
      <c r="B177" s="101" t="s">
        <v>136</v>
      </c>
      <c r="C177" s="323" t="s">
        <v>315</v>
      </c>
      <c r="D177" s="324"/>
      <c r="E177" s="49"/>
      <c r="F177" s="49"/>
      <c r="G177" s="49"/>
      <c r="H177" s="49"/>
      <c r="I177" s="49"/>
      <c r="J177" s="113"/>
      <c r="K177" s="113"/>
      <c r="L177" s="133"/>
      <c r="M177" s="177"/>
      <c r="N177" s="22"/>
    </row>
    <row r="178" spans="1:15" s="178" customFormat="1" ht="21" customHeight="1" x14ac:dyDescent="0.2">
      <c r="A178" s="234">
        <v>1</v>
      </c>
      <c r="B178" s="238">
        <v>432</v>
      </c>
      <c r="C178" s="243" t="s">
        <v>316</v>
      </c>
      <c r="D178" s="388">
        <v>39605</v>
      </c>
      <c r="E178" s="279">
        <v>49.83</v>
      </c>
      <c r="F178" s="279">
        <v>3</v>
      </c>
      <c r="G178" s="285">
        <v>52.83</v>
      </c>
      <c r="H178" s="663"/>
      <c r="I178" s="666">
        <f>SUM(G178:G185)+H178-(MAX(G178:G185))</f>
        <v>420.21000000000004</v>
      </c>
      <c r="J178" s="64"/>
      <c r="K178" s="669">
        <v>5.1273148148148146E-3</v>
      </c>
      <c r="L178" s="672">
        <v>15</v>
      </c>
      <c r="M178" s="177"/>
      <c r="N178" s="22"/>
    </row>
    <row r="179" spans="1:15" s="178" customFormat="1" ht="18.600000000000001" customHeight="1" x14ac:dyDescent="0.2">
      <c r="A179" s="231">
        <v>2</v>
      </c>
      <c r="B179" s="175">
        <v>418</v>
      </c>
      <c r="C179" s="205" t="s">
        <v>317</v>
      </c>
      <c r="D179" s="326">
        <v>39622</v>
      </c>
      <c r="E179" s="280">
        <v>162</v>
      </c>
      <c r="F179" s="280">
        <v>3</v>
      </c>
      <c r="G179" s="280">
        <v>165</v>
      </c>
      <c r="H179" s="664"/>
      <c r="I179" s="667"/>
      <c r="J179" s="65"/>
      <c r="K179" s="670"/>
      <c r="L179" s="673"/>
      <c r="M179" s="177"/>
      <c r="N179" s="179"/>
    </row>
    <row r="180" spans="1:15" s="178" customFormat="1" ht="18.600000000000001" customHeight="1" x14ac:dyDescent="0.2">
      <c r="A180" s="231">
        <v>3</v>
      </c>
      <c r="B180" s="175">
        <v>363</v>
      </c>
      <c r="C180" s="205" t="s">
        <v>318</v>
      </c>
      <c r="D180" s="326">
        <v>39580</v>
      </c>
      <c r="E180" s="280">
        <v>49.7</v>
      </c>
      <c r="F180" s="280">
        <v>10</v>
      </c>
      <c r="G180" s="280">
        <v>59.7</v>
      </c>
      <c r="H180" s="664"/>
      <c r="I180" s="667"/>
      <c r="J180" s="65"/>
      <c r="K180" s="670"/>
      <c r="L180" s="673"/>
      <c r="M180" s="177"/>
      <c r="N180" s="22"/>
      <c r="O180" s="194"/>
    </row>
    <row r="181" spans="1:15" s="178" customFormat="1" ht="15.6" customHeight="1" x14ac:dyDescent="0.2">
      <c r="A181" s="231">
        <v>4</v>
      </c>
      <c r="B181" s="175">
        <v>357</v>
      </c>
      <c r="C181" s="205" t="s">
        <v>319</v>
      </c>
      <c r="D181" s="326">
        <v>39618</v>
      </c>
      <c r="E181" s="280">
        <v>55.56</v>
      </c>
      <c r="F181" s="280">
        <v>3</v>
      </c>
      <c r="G181" s="280">
        <v>58.56</v>
      </c>
      <c r="H181" s="664"/>
      <c r="I181" s="667"/>
      <c r="J181" s="65"/>
      <c r="K181" s="670"/>
      <c r="L181" s="673"/>
      <c r="M181" s="177"/>
      <c r="N181" s="22"/>
      <c r="O181" s="194"/>
    </row>
    <row r="182" spans="1:15" s="178" customFormat="1" ht="16.899999999999999" customHeight="1" x14ac:dyDescent="0.2">
      <c r="A182" s="231">
        <v>5</v>
      </c>
      <c r="B182" s="175">
        <v>376</v>
      </c>
      <c r="C182" s="205" t="s">
        <v>320</v>
      </c>
      <c r="D182" s="326">
        <v>39964</v>
      </c>
      <c r="E182" s="280">
        <v>71</v>
      </c>
      <c r="F182" s="280"/>
      <c r="G182" s="426">
        <v>71</v>
      </c>
      <c r="H182" s="664"/>
      <c r="I182" s="667"/>
      <c r="J182" s="65"/>
      <c r="K182" s="670"/>
      <c r="L182" s="673"/>
      <c r="M182" s="177"/>
      <c r="N182" s="179">
        <f>G178+G180+G181+G182+G185+G183+G184</f>
        <v>420.21</v>
      </c>
      <c r="O182" s="139"/>
    </row>
    <row r="183" spans="1:15" s="178" customFormat="1" ht="18" customHeight="1" x14ac:dyDescent="0.2">
      <c r="A183" s="231">
        <v>6</v>
      </c>
      <c r="B183" s="175">
        <v>320</v>
      </c>
      <c r="C183" s="203" t="s">
        <v>321</v>
      </c>
      <c r="D183" s="326">
        <v>39935</v>
      </c>
      <c r="E183" s="280">
        <v>69</v>
      </c>
      <c r="F183" s="280">
        <v>6</v>
      </c>
      <c r="G183" s="280">
        <v>75</v>
      </c>
      <c r="H183" s="664"/>
      <c r="I183" s="667"/>
      <c r="J183" s="65"/>
      <c r="K183" s="670"/>
      <c r="L183" s="673"/>
      <c r="M183" s="177"/>
      <c r="N183" s="22"/>
      <c r="O183" s="194"/>
    </row>
    <row r="184" spans="1:15" s="178" customFormat="1" ht="18.600000000000001" customHeight="1" x14ac:dyDescent="0.2">
      <c r="A184" s="231">
        <v>7</v>
      </c>
      <c r="B184" s="175">
        <v>107</v>
      </c>
      <c r="C184" s="205" t="s">
        <v>322</v>
      </c>
      <c r="D184" s="326">
        <v>40025</v>
      </c>
      <c r="E184" s="280">
        <v>45.9</v>
      </c>
      <c r="F184" s="280">
        <v>5</v>
      </c>
      <c r="G184" s="280">
        <v>50.9</v>
      </c>
      <c r="H184" s="664"/>
      <c r="I184" s="667"/>
      <c r="J184" s="65"/>
      <c r="K184" s="670"/>
      <c r="L184" s="673"/>
      <c r="M184" s="177"/>
      <c r="N184" s="22"/>
      <c r="O184" s="194"/>
    </row>
    <row r="185" spans="1:15" s="178" customFormat="1" ht="16.899999999999999" customHeight="1" thickBot="1" x14ac:dyDescent="0.25">
      <c r="A185" s="232">
        <v>8</v>
      </c>
      <c r="B185" s="236">
        <v>391</v>
      </c>
      <c r="C185" s="249" t="s">
        <v>323</v>
      </c>
      <c r="D185" s="389">
        <v>40255</v>
      </c>
      <c r="E185" s="281">
        <v>46.22</v>
      </c>
      <c r="F185" s="281">
        <v>6</v>
      </c>
      <c r="G185" s="287">
        <v>52.22</v>
      </c>
      <c r="H185" s="665"/>
      <c r="I185" s="668"/>
      <c r="J185" s="66"/>
      <c r="K185" s="671"/>
      <c r="L185" s="674"/>
      <c r="M185" s="177"/>
      <c r="N185" s="22"/>
      <c r="O185" s="194"/>
    </row>
    <row r="186" spans="1:15" s="178" customFormat="1" ht="21" thickBot="1" x14ac:dyDescent="0.3">
      <c r="A186" s="132"/>
      <c r="B186" s="101" t="s">
        <v>137</v>
      </c>
      <c r="C186" s="183" t="s">
        <v>477</v>
      </c>
      <c r="D186" s="92"/>
      <c r="E186" s="49"/>
      <c r="F186" s="49"/>
      <c r="G186" s="49"/>
      <c r="H186" s="49"/>
      <c r="I186" s="49"/>
      <c r="J186" s="113"/>
      <c r="K186" s="113"/>
      <c r="L186" s="133"/>
      <c r="M186" s="177"/>
      <c r="N186" s="22"/>
    </row>
    <row r="187" spans="1:15" s="178" customFormat="1" x14ac:dyDescent="0.2">
      <c r="A187" s="234">
        <v>1</v>
      </c>
      <c r="B187" s="238">
        <v>412</v>
      </c>
      <c r="C187" s="211" t="s">
        <v>324</v>
      </c>
      <c r="D187" s="390">
        <v>39272</v>
      </c>
      <c r="E187" s="279">
        <v>93</v>
      </c>
      <c r="F187" s="279">
        <v>3</v>
      </c>
      <c r="G187" s="285">
        <v>96</v>
      </c>
      <c r="H187" s="663"/>
      <c r="I187" s="666">
        <f>SUM(G187:G194)+H187-(MAX(G187:G194))</f>
        <v>569.55999999999995</v>
      </c>
      <c r="J187" s="64"/>
      <c r="K187" s="669">
        <v>5.185185185185185E-3</v>
      </c>
      <c r="L187" s="672">
        <v>29</v>
      </c>
      <c r="M187" s="177"/>
      <c r="N187" s="22"/>
    </row>
    <row r="188" spans="1:15" s="178" customFormat="1" x14ac:dyDescent="0.2">
      <c r="A188" s="231">
        <v>2</v>
      </c>
      <c r="B188" s="175">
        <v>431</v>
      </c>
      <c r="C188" s="193" t="s">
        <v>325</v>
      </c>
      <c r="D188" s="327">
        <v>39616</v>
      </c>
      <c r="E188" s="280">
        <v>105</v>
      </c>
      <c r="F188" s="280">
        <v>33</v>
      </c>
      <c r="G188" s="280">
        <v>138</v>
      </c>
      <c r="H188" s="664"/>
      <c r="I188" s="667"/>
      <c r="J188" s="65"/>
      <c r="K188" s="670"/>
      <c r="L188" s="673"/>
      <c r="M188" s="177"/>
      <c r="N188" s="22"/>
    </row>
    <row r="189" spans="1:15" s="178" customFormat="1" ht="36" x14ac:dyDescent="0.2">
      <c r="A189" s="231">
        <v>3</v>
      </c>
      <c r="B189" s="175">
        <v>329</v>
      </c>
      <c r="C189" s="198" t="s">
        <v>326</v>
      </c>
      <c r="D189" s="327">
        <v>39758</v>
      </c>
      <c r="E189" s="280">
        <v>58.43</v>
      </c>
      <c r="F189" s="280">
        <v>8</v>
      </c>
      <c r="G189" s="280">
        <v>66.430000000000007</v>
      </c>
      <c r="H189" s="664"/>
      <c r="I189" s="667"/>
      <c r="J189" s="65"/>
      <c r="K189" s="670"/>
      <c r="L189" s="673"/>
      <c r="M189" s="177"/>
      <c r="N189" s="22"/>
    </row>
    <row r="190" spans="1:15" s="178" customFormat="1" x14ac:dyDescent="0.2">
      <c r="A190" s="231">
        <v>4</v>
      </c>
      <c r="B190" s="175">
        <v>367</v>
      </c>
      <c r="C190" s="198" t="s">
        <v>327</v>
      </c>
      <c r="D190" s="327">
        <v>39525</v>
      </c>
      <c r="E190" s="280">
        <v>44.41</v>
      </c>
      <c r="F190" s="280">
        <v>3</v>
      </c>
      <c r="G190" s="280">
        <v>47.41</v>
      </c>
      <c r="H190" s="664"/>
      <c r="I190" s="667"/>
      <c r="J190" s="65"/>
      <c r="K190" s="670"/>
      <c r="L190" s="673"/>
      <c r="M190" s="177"/>
      <c r="N190" s="179">
        <f>G187+G188+G189+G190+G191+G193+G194</f>
        <v>569.56000000000006</v>
      </c>
    </row>
    <row r="191" spans="1:15" s="178" customFormat="1" x14ac:dyDescent="0.2">
      <c r="A191" s="231">
        <v>5</v>
      </c>
      <c r="B191" s="175">
        <v>443</v>
      </c>
      <c r="C191" s="198" t="s">
        <v>328</v>
      </c>
      <c r="D191" s="327">
        <v>39589</v>
      </c>
      <c r="E191" s="280">
        <v>45.43</v>
      </c>
      <c r="F191" s="280">
        <v>11</v>
      </c>
      <c r="G191" s="280">
        <v>56.11</v>
      </c>
      <c r="H191" s="664"/>
      <c r="I191" s="667"/>
      <c r="J191" s="65"/>
      <c r="K191" s="670"/>
      <c r="L191" s="673"/>
      <c r="M191" s="177"/>
      <c r="N191" s="179"/>
      <c r="O191" s="139"/>
    </row>
    <row r="192" spans="1:15" s="178" customFormat="1" x14ac:dyDescent="0.2">
      <c r="A192" s="231">
        <v>6</v>
      </c>
      <c r="B192" s="175">
        <v>251</v>
      </c>
      <c r="C192" s="198" t="s">
        <v>329</v>
      </c>
      <c r="D192" s="327">
        <v>39792</v>
      </c>
      <c r="E192" s="280" t="s">
        <v>457</v>
      </c>
      <c r="F192" s="280"/>
      <c r="G192" s="280">
        <v>500</v>
      </c>
      <c r="H192" s="664"/>
      <c r="I192" s="667"/>
      <c r="J192" s="65"/>
      <c r="K192" s="670"/>
      <c r="L192" s="673"/>
      <c r="M192" s="177"/>
      <c r="N192" s="22"/>
    </row>
    <row r="193" spans="1:15" s="178" customFormat="1" x14ac:dyDescent="0.2">
      <c r="A193" s="231">
        <v>7</v>
      </c>
      <c r="B193" s="175">
        <v>427</v>
      </c>
      <c r="C193" s="203" t="s">
        <v>330</v>
      </c>
      <c r="D193" s="327">
        <v>39735</v>
      </c>
      <c r="E193" s="280">
        <v>75.98</v>
      </c>
      <c r="F193" s="280">
        <v>6</v>
      </c>
      <c r="G193" s="280">
        <v>81.98</v>
      </c>
      <c r="H193" s="664"/>
      <c r="I193" s="667"/>
      <c r="J193" s="65"/>
      <c r="K193" s="670"/>
      <c r="L193" s="673"/>
      <c r="M193" s="177"/>
      <c r="N193" s="22"/>
    </row>
    <row r="194" spans="1:15" s="178" customFormat="1" ht="18.75" thickBot="1" x14ac:dyDescent="0.25">
      <c r="A194" s="232">
        <v>8</v>
      </c>
      <c r="B194" s="233">
        <v>292</v>
      </c>
      <c r="C194" s="240" t="s">
        <v>331</v>
      </c>
      <c r="D194" s="391">
        <v>39968</v>
      </c>
      <c r="E194" s="281">
        <v>72.63</v>
      </c>
      <c r="F194" s="281">
        <v>11</v>
      </c>
      <c r="G194" s="287">
        <v>83.63</v>
      </c>
      <c r="H194" s="665"/>
      <c r="I194" s="668"/>
      <c r="J194" s="66"/>
      <c r="K194" s="671"/>
      <c r="L194" s="674"/>
      <c r="M194" s="177"/>
      <c r="N194" s="22"/>
    </row>
    <row r="195" spans="1:15" s="178" customFormat="1" ht="18.75" thickBot="1" x14ac:dyDescent="0.3">
      <c r="A195" s="186"/>
      <c r="B195" s="195" t="s">
        <v>138</v>
      </c>
      <c r="C195" s="251" t="s">
        <v>332</v>
      </c>
      <c r="D195" s="187"/>
      <c r="E195" s="49"/>
      <c r="F195" s="49"/>
      <c r="G195" s="49"/>
      <c r="H195" s="49"/>
      <c r="I195" s="128"/>
      <c r="J195" s="113"/>
      <c r="K195" s="176"/>
      <c r="L195" s="133"/>
      <c r="M195" s="177"/>
      <c r="N195" s="22"/>
    </row>
    <row r="196" spans="1:15" s="178" customFormat="1" x14ac:dyDescent="0.25">
      <c r="A196" s="234">
        <v>1</v>
      </c>
      <c r="B196" s="235">
        <v>28</v>
      </c>
      <c r="C196" s="392" t="s">
        <v>333</v>
      </c>
      <c r="D196" s="358">
        <v>39525</v>
      </c>
      <c r="E196" s="279">
        <v>120</v>
      </c>
      <c r="F196" s="279">
        <v>12</v>
      </c>
      <c r="G196" s="285">
        <v>132</v>
      </c>
      <c r="H196" s="663"/>
      <c r="I196" s="666">
        <f>SUM(G196:G203)+H205-(MAX(G196:G203))</f>
        <v>664.24</v>
      </c>
      <c r="J196" s="64"/>
      <c r="K196" s="669">
        <v>5.185185185185185E-3</v>
      </c>
      <c r="L196" s="672">
        <v>31</v>
      </c>
      <c r="M196" s="177"/>
      <c r="N196" s="22"/>
    </row>
    <row r="197" spans="1:15" s="178" customFormat="1" x14ac:dyDescent="0.25">
      <c r="A197" s="231">
        <v>2</v>
      </c>
      <c r="B197" s="200">
        <v>150</v>
      </c>
      <c r="C197" s="329" t="s">
        <v>334</v>
      </c>
      <c r="D197" s="296">
        <v>39699</v>
      </c>
      <c r="E197" s="280">
        <v>256</v>
      </c>
      <c r="F197" s="280"/>
      <c r="G197" s="426">
        <v>256</v>
      </c>
      <c r="H197" s="664"/>
      <c r="I197" s="667"/>
      <c r="J197" s="65"/>
      <c r="K197" s="670"/>
      <c r="L197" s="673"/>
      <c r="M197" s="177"/>
      <c r="N197" s="22"/>
    </row>
    <row r="198" spans="1:15" s="178" customFormat="1" x14ac:dyDescent="0.25">
      <c r="A198" s="231">
        <v>3</v>
      </c>
      <c r="B198" s="200">
        <v>32</v>
      </c>
      <c r="C198" s="328" t="s">
        <v>335</v>
      </c>
      <c r="D198" s="296">
        <v>40066</v>
      </c>
      <c r="E198" s="280">
        <v>47.42</v>
      </c>
      <c r="F198" s="280">
        <v>14</v>
      </c>
      <c r="G198" s="280">
        <v>61.42</v>
      </c>
      <c r="H198" s="664"/>
      <c r="I198" s="667"/>
      <c r="J198" s="65"/>
      <c r="K198" s="670"/>
      <c r="L198" s="673"/>
      <c r="M198" s="177"/>
      <c r="N198" s="22"/>
    </row>
    <row r="199" spans="1:15" s="178" customFormat="1" x14ac:dyDescent="0.25">
      <c r="A199" s="231">
        <v>4</v>
      </c>
      <c r="B199" s="200">
        <v>18</v>
      </c>
      <c r="C199" s="329" t="s">
        <v>336</v>
      </c>
      <c r="D199" s="296">
        <v>39900</v>
      </c>
      <c r="E199" s="280">
        <v>99.82</v>
      </c>
      <c r="F199" s="280">
        <v>3</v>
      </c>
      <c r="G199" s="280">
        <v>102.82</v>
      </c>
      <c r="H199" s="664"/>
      <c r="I199" s="667"/>
      <c r="J199" s="65"/>
      <c r="K199" s="670"/>
      <c r="L199" s="673"/>
      <c r="M199" s="177"/>
      <c r="N199" s="22"/>
    </row>
    <row r="200" spans="1:15" s="178" customFormat="1" x14ac:dyDescent="0.25">
      <c r="A200" s="231">
        <v>5</v>
      </c>
      <c r="B200" s="200">
        <v>21</v>
      </c>
      <c r="C200" s="329" t="s">
        <v>337</v>
      </c>
      <c r="D200" s="296">
        <v>39773</v>
      </c>
      <c r="E200" s="280">
        <v>73</v>
      </c>
      <c r="F200" s="280">
        <v>3</v>
      </c>
      <c r="G200" s="280">
        <v>76</v>
      </c>
      <c r="H200" s="664"/>
      <c r="I200" s="667"/>
      <c r="J200" s="65"/>
      <c r="K200" s="670"/>
      <c r="L200" s="673"/>
      <c r="M200" s="177"/>
      <c r="N200" s="179">
        <f>G196+G198+G199+G200+G201+G202+G203</f>
        <v>664.24</v>
      </c>
      <c r="O200" s="139"/>
    </row>
    <row r="201" spans="1:15" s="178" customFormat="1" x14ac:dyDescent="0.25">
      <c r="A201" s="231">
        <v>6</v>
      </c>
      <c r="B201" s="200">
        <v>102</v>
      </c>
      <c r="C201" s="329" t="s">
        <v>338</v>
      </c>
      <c r="D201" s="296">
        <v>40028</v>
      </c>
      <c r="E201" s="280">
        <v>130</v>
      </c>
      <c r="F201" s="280">
        <v>18</v>
      </c>
      <c r="G201" s="280">
        <v>148</v>
      </c>
      <c r="H201" s="664"/>
      <c r="I201" s="667"/>
      <c r="J201" s="65"/>
      <c r="K201" s="670"/>
      <c r="L201" s="673"/>
      <c r="M201" s="177"/>
      <c r="N201" s="22"/>
    </row>
    <row r="202" spans="1:15" s="178" customFormat="1" x14ac:dyDescent="0.25">
      <c r="A202" s="231">
        <v>7</v>
      </c>
      <c r="B202" s="200">
        <v>174</v>
      </c>
      <c r="C202" s="329" t="s">
        <v>339</v>
      </c>
      <c r="D202" s="296">
        <v>39960</v>
      </c>
      <c r="E202" s="280">
        <v>63.71</v>
      </c>
      <c r="F202" s="280">
        <v>6</v>
      </c>
      <c r="G202" s="280">
        <v>69.709999999999994</v>
      </c>
      <c r="H202" s="664"/>
      <c r="I202" s="667"/>
      <c r="J202" s="65"/>
      <c r="K202" s="670"/>
      <c r="L202" s="673"/>
      <c r="M202" s="177"/>
      <c r="N202" s="22"/>
    </row>
    <row r="203" spans="1:15" s="178" customFormat="1" ht="23.45" customHeight="1" thickBot="1" x14ac:dyDescent="0.3">
      <c r="A203" s="232">
        <v>8</v>
      </c>
      <c r="B203" s="236">
        <v>111</v>
      </c>
      <c r="C203" s="393" t="s">
        <v>340</v>
      </c>
      <c r="D203" s="360">
        <v>39296</v>
      </c>
      <c r="E203" s="281">
        <v>65.290000000000006</v>
      </c>
      <c r="F203" s="281">
        <v>9</v>
      </c>
      <c r="G203" s="281">
        <v>74.290000000000006</v>
      </c>
      <c r="H203" s="665"/>
      <c r="I203" s="668"/>
      <c r="J203" s="66"/>
      <c r="K203" s="671"/>
      <c r="L203" s="674"/>
      <c r="M203" s="177"/>
      <c r="N203" s="22"/>
    </row>
    <row r="204" spans="1:15" s="178" customFormat="1" ht="16.899999999999999" customHeight="1" thickBot="1" x14ac:dyDescent="0.25">
      <c r="A204" s="185"/>
      <c r="B204" s="101" t="s">
        <v>145</v>
      </c>
      <c r="C204" s="207" t="s">
        <v>458</v>
      </c>
      <c r="D204" s="127"/>
      <c r="E204" s="49"/>
      <c r="F204" s="49"/>
      <c r="G204" s="49"/>
      <c r="H204" s="49"/>
      <c r="I204" s="49"/>
      <c r="J204" s="113"/>
      <c r="K204" s="113"/>
      <c r="L204" s="615"/>
      <c r="M204" s="177"/>
      <c r="N204" s="22"/>
    </row>
    <row r="205" spans="1:15" s="178" customFormat="1" x14ac:dyDescent="0.2">
      <c r="A205" s="234">
        <v>1</v>
      </c>
      <c r="B205" s="238">
        <v>78</v>
      </c>
      <c r="C205" s="243" t="s">
        <v>341</v>
      </c>
      <c r="D205" s="358">
        <v>40229</v>
      </c>
      <c r="E205" s="279">
        <v>28</v>
      </c>
      <c r="F205" s="279">
        <v>5</v>
      </c>
      <c r="G205" s="285">
        <v>33</v>
      </c>
      <c r="H205" s="663"/>
      <c r="I205" s="666">
        <f>SUM(G205:G212)+H205-(MAX(G205:G212))</f>
        <v>412.03</v>
      </c>
      <c r="J205" s="64"/>
      <c r="K205" s="669">
        <v>3.7615740740740739E-3</v>
      </c>
      <c r="L205" s="672">
        <v>13</v>
      </c>
      <c r="M205" s="177"/>
      <c r="N205" s="22"/>
    </row>
    <row r="206" spans="1:15" s="178" customFormat="1" x14ac:dyDescent="0.2">
      <c r="A206" s="231">
        <v>2</v>
      </c>
      <c r="B206" s="175">
        <v>305</v>
      </c>
      <c r="C206" s="205" t="s">
        <v>342</v>
      </c>
      <c r="D206" s="296">
        <v>40066</v>
      </c>
      <c r="E206" s="280" t="s">
        <v>457</v>
      </c>
      <c r="F206" s="280"/>
      <c r="G206" s="280">
        <v>500</v>
      </c>
      <c r="H206" s="664"/>
      <c r="I206" s="667"/>
      <c r="J206" s="65"/>
      <c r="K206" s="670"/>
      <c r="L206" s="673"/>
      <c r="M206" s="177"/>
      <c r="N206" s="179"/>
    </row>
    <row r="207" spans="1:15" s="178" customFormat="1" x14ac:dyDescent="0.2">
      <c r="A207" s="231">
        <v>3</v>
      </c>
      <c r="B207" s="175">
        <v>31</v>
      </c>
      <c r="C207" s="205" t="s">
        <v>343</v>
      </c>
      <c r="D207" s="296">
        <v>39532</v>
      </c>
      <c r="E207" s="280">
        <v>28.01</v>
      </c>
      <c r="F207" s="280"/>
      <c r="G207" s="426">
        <v>28.01</v>
      </c>
      <c r="H207" s="664"/>
      <c r="I207" s="667"/>
      <c r="J207" s="65"/>
      <c r="K207" s="670"/>
      <c r="L207" s="673"/>
      <c r="M207" s="177"/>
      <c r="N207" s="22"/>
    </row>
    <row r="208" spans="1:15" s="178" customFormat="1" x14ac:dyDescent="0.2">
      <c r="A208" s="231">
        <v>4</v>
      </c>
      <c r="B208" s="175">
        <v>5</v>
      </c>
      <c r="C208" s="205" t="s">
        <v>344</v>
      </c>
      <c r="D208" s="296">
        <v>39715</v>
      </c>
      <c r="E208" s="280">
        <v>32.06</v>
      </c>
      <c r="F208" s="280"/>
      <c r="G208" s="426">
        <v>32.06</v>
      </c>
      <c r="H208" s="664"/>
      <c r="I208" s="667"/>
      <c r="J208" s="65"/>
      <c r="K208" s="670"/>
      <c r="L208" s="673"/>
      <c r="M208" s="177"/>
      <c r="N208" s="179">
        <f>G205+G207+G208+G209+G210+G211+G212</f>
        <v>412.03</v>
      </c>
      <c r="O208" s="139"/>
    </row>
    <row r="209" spans="1:17" s="178" customFormat="1" x14ac:dyDescent="0.2">
      <c r="A209" s="231">
        <v>5</v>
      </c>
      <c r="B209" s="175">
        <v>15</v>
      </c>
      <c r="C209" s="205" t="s">
        <v>345</v>
      </c>
      <c r="D209" s="296">
        <v>39392</v>
      </c>
      <c r="E209" s="280">
        <v>40</v>
      </c>
      <c r="F209" s="280">
        <v>8</v>
      </c>
      <c r="G209" s="280">
        <v>48</v>
      </c>
      <c r="H209" s="664"/>
      <c r="I209" s="667"/>
      <c r="J209" s="65"/>
      <c r="K209" s="670"/>
      <c r="L209" s="673"/>
      <c r="M209" s="177"/>
      <c r="N209" s="22"/>
      <c r="O209" s="194"/>
    </row>
    <row r="210" spans="1:17" s="178" customFormat="1" x14ac:dyDescent="0.2">
      <c r="A210" s="231">
        <v>6</v>
      </c>
      <c r="B210" s="175">
        <v>437</v>
      </c>
      <c r="C210" s="205" t="s">
        <v>346</v>
      </c>
      <c r="D210" s="296">
        <v>39822</v>
      </c>
      <c r="E210" s="280">
        <v>166</v>
      </c>
      <c r="F210" s="280"/>
      <c r="G210" s="426">
        <v>166</v>
      </c>
      <c r="H210" s="664"/>
      <c r="I210" s="667"/>
      <c r="J210" s="65"/>
      <c r="K210" s="670"/>
      <c r="L210" s="673"/>
      <c r="M210" s="177"/>
      <c r="N210" s="22"/>
      <c r="O210" s="194"/>
    </row>
    <row r="211" spans="1:17" s="178" customFormat="1" x14ac:dyDescent="0.2">
      <c r="A211" s="231">
        <v>7</v>
      </c>
      <c r="B211" s="175">
        <v>436</v>
      </c>
      <c r="C211" s="205" t="s">
        <v>347</v>
      </c>
      <c r="D211" s="296">
        <v>40161</v>
      </c>
      <c r="E211" s="280">
        <v>46.58</v>
      </c>
      <c r="F211" s="280"/>
      <c r="G211" s="426">
        <v>46.58</v>
      </c>
      <c r="H211" s="664"/>
      <c r="I211" s="667"/>
      <c r="J211" s="65"/>
      <c r="K211" s="670"/>
      <c r="L211" s="673"/>
      <c r="M211" s="177"/>
      <c r="N211" s="22"/>
      <c r="O211" s="194"/>
    </row>
    <row r="212" spans="1:17" s="178" customFormat="1" ht="22.15" customHeight="1" thickBot="1" x14ac:dyDescent="0.3">
      <c r="A212" s="232">
        <v>8</v>
      </c>
      <c r="B212" s="233">
        <v>417</v>
      </c>
      <c r="C212" s="249" t="s">
        <v>348</v>
      </c>
      <c r="D212" s="360">
        <v>40201</v>
      </c>
      <c r="E212" s="281">
        <v>55.38</v>
      </c>
      <c r="F212" s="281">
        <v>3</v>
      </c>
      <c r="G212" s="440">
        <v>58.38</v>
      </c>
      <c r="H212" s="665"/>
      <c r="I212" s="668"/>
      <c r="J212" s="66"/>
      <c r="K212" s="671"/>
      <c r="L212" s="674"/>
      <c r="M212" s="177"/>
      <c r="N212" s="22"/>
      <c r="O212" s="194"/>
      <c r="Q212" s="209"/>
    </row>
    <row r="213" spans="1:17" s="178" customFormat="1" ht="17.45" customHeight="1" thickBot="1" x14ac:dyDescent="0.25">
      <c r="A213" s="185"/>
      <c r="B213" s="101" t="s">
        <v>139</v>
      </c>
      <c r="C213" s="250" t="s">
        <v>117</v>
      </c>
      <c r="D213" s="190"/>
      <c r="E213" s="49"/>
      <c r="F213" s="49"/>
      <c r="G213" s="49"/>
      <c r="H213" s="49"/>
      <c r="I213" s="49"/>
      <c r="J213" s="113"/>
      <c r="K213" s="113"/>
      <c r="L213" s="133"/>
      <c r="M213" s="177"/>
      <c r="N213" s="22"/>
      <c r="O213" s="194"/>
    </row>
    <row r="214" spans="1:17" s="178" customFormat="1" x14ac:dyDescent="0.2">
      <c r="A214" s="234">
        <v>1</v>
      </c>
      <c r="B214" s="238">
        <v>373</v>
      </c>
      <c r="C214" s="252" t="s">
        <v>349</v>
      </c>
      <c r="D214" s="394">
        <v>39430</v>
      </c>
      <c r="E214" s="279">
        <v>96</v>
      </c>
      <c r="F214" s="279">
        <v>5</v>
      </c>
      <c r="G214" s="285">
        <v>101</v>
      </c>
      <c r="H214" s="663"/>
      <c r="I214" s="666">
        <f>SUM(G214:G221)+H214-(MAX(G214:G221))</f>
        <v>506.81999999999994</v>
      </c>
      <c r="J214" s="64"/>
      <c r="K214" s="669">
        <v>3.5879629629629629E-3</v>
      </c>
      <c r="L214" s="672">
        <v>24</v>
      </c>
      <c r="M214" s="177"/>
      <c r="N214" s="22"/>
      <c r="O214" s="194"/>
    </row>
    <row r="215" spans="1:17" s="178" customFormat="1" x14ac:dyDescent="0.2">
      <c r="A215" s="231">
        <v>2</v>
      </c>
      <c r="B215" s="175">
        <v>319</v>
      </c>
      <c r="C215" s="199" t="s">
        <v>350</v>
      </c>
      <c r="D215" s="330">
        <v>39428</v>
      </c>
      <c r="E215" s="280">
        <v>67</v>
      </c>
      <c r="F215" s="280">
        <v>8</v>
      </c>
      <c r="G215" s="280">
        <v>75</v>
      </c>
      <c r="H215" s="664"/>
      <c r="I215" s="667"/>
      <c r="J215" s="65"/>
      <c r="K215" s="670"/>
      <c r="L215" s="673"/>
      <c r="M215" s="177"/>
      <c r="N215" s="22"/>
      <c r="O215" s="194"/>
    </row>
    <row r="216" spans="1:17" s="178" customFormat="1" x14ac:dyDescent="0.2">
      <c r="A216" s="231">
        <v>3</v>
      </c>
      <c r="B216" s="175">
        <v>276</v>
      </c>
      <c r="C216" s="199" t="s">
        <v>351</v>
      </c>
      <c r="D216" s="330">
        <v>39355</v>
      </c>
      <c r="E216" s="280">
        <v>66.319999999999993</v>
      </c>
      <c r="F216" s="280">
        <v>9</v>
      </c>
      <c r="G216" s="280">
        <v>65.319999999999993</v>
      </c>
      <c r="H216" s="664"/>
      <c r="I216" s="667"/>
      <c r="J216" s="65"/>
      <c r="K216" s="670"/>
      <c r="L216" s="673"/>
      <c r="M216" s="177"/>
      <c r="N216" s="22"/>
      <c r="O216" s="194"/>
    </row>
    <row r="217" spans="1:17" s="178" customFormat="1" ht="36" x14ac:dyDescent="0.2">
      <c r="A217" s="231">
        <v>4</v>
      </c>
      <c r="B217" s="175">
        <v>266</v>
      </c>
      <c r="C217" s="199" t="s">
        <v>352</v>
      </c>
      <c r="D217" s="330">
        <v>39747</v>
      </c>
      <c r="E217" s="280">
        <v>78.47</v>
      </c>
      <c r="F217" s="280"/>
      <c r="G217" s="426">
        <v>78.47</v>
      </c>
      <c r="H217" s="664"/>
      <c r="I217" s="667"/>
      <c r="J217" s="65"/>
      <c r="K217" s="670"/>
      <c r="L217" s="673"/>
      <c r="M217" s="177"/>
      <c r="N217" s="179">
        <f>G214+G215+G216+G217+G218+G219+G220</f>
        <v>506.81999999999994</v>
      </c>
    </row>
    <row r="218" spans="1:17" s="178" customFormat="1" x14ac:dyDescent="0.2">
      <c r="A218" s="231">
        <v>5</v>
      </c>
      <c r="B218" s="175">
        <v>303</v>
      </c>
      <c r="C218" s="199" t="s">
        <v>353</v>
      </c>
      <c r="D218" s="330">
        <v>39426</v>
      </c>
      <c r="E218" s="280">
        <v>76</v>
      </c>
      <c r="F218" s="280">
        <v>5</v>
      </c>
      <c r="G218" s="280">
        <v>81</v>
      </c>
      <c r="H218" s="664"/>
      <c r="I218" s="667"/>
      <c r="J218" s="65"/>
      <c r="K218" s="670"/>
      <c r="L218" s="673"/>
      <c r="M218" s="177"/>
      <c r="N218" s="179"/>
      <c r="O218" s="139"/>
      <c r="P218" s="191"/>
    </row>
    <row r="219" spans="1:17" s="178" customFormat="1" x14ac:dyDescent="0.2">
      <c r="A219" s="231">
        <v>6</v>
      </c>
      <c r="B219" s="175">
        <v>453</v>
      </c>
      <c r="C219" s="199" t="s">
        <v>354</v>
      </c>
      <c r="D219" s="330">
        <v>39317</v>
      </c>
      <c r="E219" s="280">
        <v>57.19</v>
      </c>
      <c r="F219" s="280">
        <v>3</v>
      </c>
      <c r="G219" s="280">
        <v>60.19</v>
      </c>
      <c r="H219" s="664"/>
      <c r="I219" s="667"/>
      <c r="J219" s="65"/>
      <c r="K219" s="670"/>
      <c r="L219" s="673"/>
      <c r="M219" s="177"/>
      <c r="N219" s="22"/>
    </row>
    <row r="220" spans="1:17" s="178" customFormat="1" x14ac:dyDescent="0.2">
      <c r="A220" s="231">
        <v>7</v>
      </c>
      <c r="B220" s="175">
        <v>268</v>
      </c>
      <c r="C220" s="199" t="s">
        <v>355</v>
      </c>
      <c r="D220" s="330">
        <v>39471</v>
      </c>
      <c r="E220" s="280">
        <v>45.84</v>
      </c>
      <c r="F220" s="280"/>
      <c r="G220" s="426">
        <v>45.84</v>
      </c>
      <c r="H220" s="664"/>
      <c r="I220" s="667"/>
      <c r="J220" s="65"/>
      <c r="K220" s="670"/>
      <c r="L220" s="673"/>
      <c r="M220" s="177"/>
      <c r="N220" s="22"/>
    </row>
    <row r="221" spans="1:17" s="178" customFormat="1" ht="18.75" hidden="1" thickBot="1" x14ac:dyDescent="0.25">
      <c r="A221" s="232">
        <v>8</v>
      </c>
      <c r="B221" s="233"/>
      <c r="C221" s="244"/>
      <c r="D221" s="395"/>
      <c r="E221" s="281"/>
      <c r="F221" s="281"/>
      <c r="G221" s="287">
        <v>500</v>
      </c>
      <c r="H221" s="665"/>
      <c r="I221" s="668"/>
      <c r="J221" s="66"/>
      <c r="K221" s="671"/>
      <c r="L221" s="674"/>
      <c r="M221" s="177"/>
      <c r="N221" s="22"/>
    </row>
    <row r="222" spans="1:17" s="178" customFormat="1" ht="21" thickBot="1" x14ac:dyDescent="0.3">
      <c r="A222" s="132"/>
      <c r="B222" s="101" t="s">
        <v>140</v>
      </c>
      <c r="C222" s="183" t="s">
        <v>356</v>
      </c>
      <c r="D222" s="92"/>
      <c r="E222" s="148"/>
      <c r="F222" s="148"/>
      <c r="G222" s="148"/>
      <c r="H222" s="148"/>
      <c r="I222" s="149"/>
      <c r="J222" s="188"/>
      <c r="K222" s="189"/>
      <c r="L222" s="614"/>
      <c r="M222" s="177"/>
      <c r="N222" s="22"/>
    </row>
    <row r="223" spans="1:17" s="178" customFormat="1" ht="18.75" x14ac:dyDescent="0.2">
      <c r="A223" s="234">
        <v>1</v>
      </c>
      <c r="B223" s="238">
        <v>103</v>
      </c>
      <c r="C223" s="239" t="s">
        <v>357</v>
      </c>
      <c r="D223" s="396">
        <v>39948</v>
      </c>
      <c r="E223" s="279">
        <v>42.36</v>
      </c>
      <c r="F223" s="279">
        <v>9</v>
      </c>
      <c r="G223" s="285">
        <v>51.36</v>
      </c>
      <c r="H223" s="663"/>
      <c r="I223" s="666">
        <f>SUM(G223:G230)+H223-(MAX(G223:G230))</f>
        <v>390.25</v>
      </c>
      <c r="J223" s="64"/>
      <c r="K223" s="282"/>
      <c r="L223" s="649">
        <v>10</v>
      </c>
      <c r="M223" s="177"/>
      <c r="N223" s="22"/>
    </row>
    <row r="224" spans="1:17" s="178" customFormat="1" ht="18.75" x14ac:dyDescent="0.2">
      <c r="A224" s="231">
        <v>2</v>
      </c>
      <c r="B224" s="175">
        <v>407</v>
      </c>
      <c r="C224" s="202" t="s">
        <v>358</v>
      </c>
      <c r="D224" s="326">
        <v>40044</v>
      </c>
      <c r="E224" s="280">
        <v>48.81</v>
      </c>
      <c r="F224" s="280"/>
      <c r="G224" s="426">
        <v>48.81</v>
      </c>
      <c r="H224" s="664"/>
      <c r="I224" s="667"/>
      <c r="J224" s="65"/>
      <c r="K224" s="283"/>
      <c r="L224" s="650"/>
      <c r="M224" s="177"/>
      <c r="N224" s="22"/>
      <c r="O224" s="191">
        <f>G223+G224+G225+G226+G227+G228+G229</f>
        <v>390.25</v>
      </c>
    </row>
    <row r="225" spans="1:16" s="178" customFormat="1" ht="18.75" x14ac:dyDescent="0.2">
      <c r="A225" s="231">
        <v>3</v>
      </c>
      <c r="B225" s="175">
        <v>444</v>
      </c>
      <c r="C225" s="202" t="s">
        <v>359</v>
      </c>
      <c r="D225" s="326">
        <v>39960</v>
      </c>
      <c r="E225" s="280">
        <v>45.83</v>
      </c>
      <c r="F225" s="280"/>
      <c r="G225" s="426">
        <v>45.83</v>
      </c>
      <c r="H225" s="664"/>
      <c r="I225" s="667"/>
      <c r="J225" s="65"/>
      <c r="K225" s="283"/>
      <c r="L225" s="650"/>
      <c r="M225" s="177"/>
      <c r="N225" s="22"/>
    </row>
    <row r="226" spans="1:16" s="178" customFormat="1" ht="18.75" x14ac:dyDescent="0.2">
      <c r="A226" s="231">
        <v>4</v>
      </c>
      <c r="B226" s="175">
        <v>333</v>
      </c>
      <c r="C226" s="202" t="s">
        <v>360</v>
      </c>
      <c r="D226" s="326">
        <v>39968</v>
      </c>
      <c r="E226" s="280">
        <v>35.31</v>
      </c>
      <c r="F226" s="280">
        <v>3</v>
      </c>
      <c r="G226" s="280">
        <v>38.31</v>
      </c>
      <c r="H226" s="664"/>
      <c r="I226" s="667"/>
      <c r="J226" s="65"/>
      <c r="K226" s="283"/>
      <c r="L226" s="650"/>
      <c r="M226" s="177"/>
      <c r="N226" s="179">
        <f>G223+G224+G225+G226+G228+G229+G227</f>
        <v>390.25</v>
      </c>
      <c r="O226" s="139"/>
      <c r="P226" s="191"/>
    </row>
    <row r="227" spans="1:16" s="178" customFormat="1" ht="18.75" x14ac:dyDescent="0.2">
      <c r="A227" s="231">
        <v>5</v>
      </c>
      <c r="B227" s="175">
        <v>225</v>
      </c>
      <c r="C227" s="202" t="s">
        <v>361</v>
      </c>
      <c r="D227" s="326">
        <v>39550</v>
      </c>
      <c r="E227" s="280"/>
      <c r="F227" s="280"/>
      <c r="G227" s="280">
        <v>120</v>
      </c>
      <c r="H227" s="664"/>
      <c r="I227" s="667"/>
      <c r="J227" s="65"/>
      <c r="K227" s="283"/>
      <c r="L227" s="650"/>
      <c r="M227" s="177"/>
      <c r="N227" s="22"/>
    </row>
    <row r="228" spans="1:16" s="178" customFormat="1" ht="18.75" x14ac:dyDescent="0.2">
      <c r="A228" s="231">
        <v>6</v>
      </c>
      <c r="B228" s="175">
        <v>488</v>
      </c>
      <c r="C228" s="202" t="s">
        <v>362</v>
      </c>
      <c r="D228" s="326">
        <v>39985</v>
      </c>
      <c r="E228" s="280">
        <v>36.19</v>
      </c>
      <c r="F228" s="280">
        <v>3</v>
      </c>
      <c r="G228" s="280">
        <v>39.19</v>
      </c>
      <c r="H228" s="664"/>
      <c r="I228" s="667"/>
      <c r="J228" s="65"/>
      <c r="K228" s="283"/>
      <c r="L228" s="650"/>
      <c r="M228" s="177"/>
      <c r="N228" s="22"/>
    </row>
    <row r="229" spans="1:16" s="178" customFormat="1" ht="36" x14ac:dyDescent="0.2">
      <c r="A229" s="231">
        <v>7</v>
      </c>
      <c r="B229" s="175">
        <v>484</v>
      </c>
      <c r="C229" s="202" t="s">
        <v>363</v>
      </c>
      <c r="D229" s="326">
        <v>39591</v>
      </c>
      <c r="E229" s="280">
        <v>43.75</v>
      </c>
      <c r="F229" s="280">
        <v>3</v>
      </c>
      <c r="G229" s="280">
        <v>46.75</v>
      </c>
      <c r="H229" s="664"/>
      <c r="I229" s="667"/>
      <c r="J229" s="65"/>
      <c r="K229" s="283"/>
      <c r="L229" s="650"/>
      <c r="M229" s="177"/>
      <c r="N229" s="22"/>
    </row>
    <row r="230" spans="1:16" s="178" customFormat="1" ht="0.75" customHeight="1" thickBot="1" x14ac:dyDescent="0.25">
      <c r="A230" s="232">
        <v>8</v>
      </c>
      <c r="B230" s="499"/>
      <c r="C230" s="499"/>
      <c r="D230" s="397"/>
      <c r="E230" s="281"/>
      <c r="F230" s="281"/>
      <c r="G230" s="287">
        <v>500</v>
      </c>
      <c r="H230" s="665"/>
      <c r="I230" s="668"/>
      <c r="J230" s="66"/>
      <c r="K230" s="284"/>
      <c r="L230" s="651"/>
      <c r="M230" s="177"/>
      <c r="N230" s="22"/>
    </row>
    <row r="231" spans="1:16" s="178" customFormat="1" ht="17.45" customHeight="1" thickBot="1" x14ac:dyDescent="0.25">
      <c r="A231" s="22"/>
      <c r="B231" s="101" t="s">
        <v>141</v>
      </c>
      <c r="C231" s="331" t="s">
        <v>148</v>
      </c>
      <c r="D231" s="332"/>
      <c r="E231" s="49"/>
      <c r="F231" s="49"/>
      <c r="G231" s="49"/>
      <c r="H231" s="49"/>
      <c r="I231" s="49"/>
      <c r="J231" s="113"/>
      <c r="K231" s="113"/>
      <c r="L231" s="133"/>
      <c r="M231" s="177"/>
      <c r="N231" s="22"/>
    </row>
    <row r="232" spans="1:16" s="178" customFormat="1" ht="18.75" x14ac:dyDescent="0.2">
      <c r="A232" s="234">
        <v>1</v>
      </c>
      <c r="B232" s="235">
        <v>159</v>
      </c>
      <c r="C232" s="245" t="s">
        <v>364</v>
      </c>
      <c r="D232" s="398">
        <v>39527</v>
      </c>
      <c r="E232" s="279">
        <v>48.66</v>
      </c>
      <c r="F232" s="279"/>
      <c r="G232" s="427">
        <v>48.66</v>
      </c>
      <c r="H232" s="663"/>
      <c r="I232" s="652">
        <f>SUM(G232:G239)+H232-(MAX(G232:G239))</f>
        <v>430.75</v>
      </c>
      <c r="J232" s="64"/>
      <c r="K232" s="669">
        <v>5.3009259259259251E-3</v>
      </c>
      <c r="L232" s="655">
        <v>17</v>
      </c>
      <c r="M232" s="177"/>
      <c r="N232" s="22"/>
    </row>
    <row r="233" spans="1:16" s="178" customFormat="1" ht="18.75" x14ac:dyDescent="0.2">
      <c r="A233" s="231">
        <v>2</v>
      </c>
      <c r="B233" s="200">
        <v>295</v>
      </c>
      <c r="C233" s="198" t="s">
        <v>365</v>
      </c>
      <c r="D233" s="333">
        <v>39673</v>
      </c>
      <c r="E233" s="280">
        <v>131</v>
      </c>
      <c r="F233" s="280"/>
      <c r="G233" s="426">
        <v>131</v>
      </c>
      <c r="H233" s="664"/>
      <c r="I233" s="653"/>
      <c r="J233" s="65"/>
      <c r="K233" s="670"/>
      <c r="L233" s="656"/>
      <c r="M233" s="177"/>
      <c r="N233" s="22"/>
    </row>
    <row r="234" spans="1:16" s="178" customFormat="1" ht="18.75" x14ac:dyDescent="0.2">
      <c r="A234" s="231">
        <v>3</v>
      </c>
      <c r="B234" s="200">
        <v>74</v>
      </c>
      <c r="C234" s="198" t="s">
        <v>366</v>
      </c>
      <c r="D234" s="333">
        <v>39828</v>
      </c>
      <c r="E234" s="280">
        <v>54.5</v>
      </c>
      <c r="F234" s="280"/>
      <c r="G234" s="426">
        <v>54.5</v>
      </c>
      <c r="H234" s="664"/>
      <c r="I234" s="653"/>
      <c r="J234" s="65"/>
      <c r="K234" s="670"/>
      <c r="L234" s="656"/>
      <c r="M234" s="177"/>
      <c r="N234" s="22"/>
    </row>
    <row r="235" spans="1:16" s="178" customFormat="1" ht="18.75" x14ac:dyDescent="0.2">
      <c r="A235" s="231">
        <v>4</v>
      </c>
      <c r="B235" s="200">
        <v>71</v>
      </c>
      <c r="C235" s="198" t="s">
        <v>367</v>
      </c>
      <c r="D235" s="333">
        <v>39644</v>
      </c>
      <c r="E235" s="280">
        <v>64.099999999999994</v>
      </c>
      <c r="F235" s="280">
        <v>3</v>
      </c>
      <c r="G235" s="280">
        <v>67.099999999999994</v>
      </c>
      <c r="H235" s="664"/>
      <c r="I235" s="653"/>
      <c r="J235" s="65"/>
      <c r="K235" s="670"/>
      <c r="L235" s="656"/>
      <c r="M235" s="177"/>
      <c r="N235" s="179">
        <f>G232+G234+G235+G236+G237+G238+G239</f>
        <v>430.75</v>
      </c>
    </row>
    <row r="236" spans="1:16" s="178" customFormat="1" ht="18.75" x14ac:dyDescent="0.2">
      <c r="A236" s="231">
        <v>5</v>
      </c>
      <c r="B236" s="200">
        <v>57</v>
      </c>
      <c r="C236" s="198" t="s">
        <v>368</v>
      </c>
      <c r="D236" s="333">
        <v>39644</v>
      </c>
      <c r="E236" s="280">
        <v>49.95</v>
      </c>
      <c r="F236" s="280">
        <v>5</v>
      </c>
      <c r="G236" s="280">
        <v>54.95</v>
      </c>
      <c r="H236" s="664"/>
      <c r="I236" s="653"/>
      <c r="J236" s="65"/>
      <c r="K236" s="670"/>
      <c r="L236" s="656"/>
      <c r="M236" s="177"/>
      <c r="N236" s="179"/>
      <c r="O236" s="139"/>
    </row>
    <row r="237" spans="1:16" s="178" customFormat="1" ht="18.75" x14ac:dyDescent="0.2">
      <c r="A237" s="231">
        <v>6</v>
      </c>
      <c r="B237" s="200">
        <v>210</v>
      </c>
      <c r="C237" s="198" t="s">
        <v>369</v>
      </c>
      <c r="D237" s="333">
        <v>40039</v>
      </c>
      <c r="E237" s="280">
        <v>97</v>
      </c>
      <c r="F237" s="280">
        <v>5</v>
      </c>
      <c r="G237" s="280">
        <v>102</v>
      </c>
      <c r="H237" s="664"/>
      <c r="I237" s="653"/>
      <c r="J237" s="65"/>
      <c r="K237" s="670"/>
      <c r="L237" s="656"/>
      <c r="M237" s="177"/>
      <c r="N237" s="22"/>
    </row>
    <row r="238" spans="1:16" s="178" customFormat="1" ht="18.75" x14ac:dyDescent="0.2">
      <c r="A238" s="231">
        <v>7</v>
      </c>
      <c r="B238" s="200">
        <v>143</v>
      </c>
      <c r="C238" s="198" t="s">
        <v>370</v>
      </c>
      <c r="D238" s="333">
        <v>39478</v>
      </c>
      <c r="E238" s="280">
        <v>52.69</v>
      </c>
      <c r="F238" s="280">
        <v>5</v>
      </c>
      <c r="G238" s="280">
        <v>57.69</v>
      </c>
      <c r="H238" s="664"/>
      <c r="I238" s="653"/>
      <c r="J238" s="65"/>
      <c r="K238" s="670"/>
      <c r="L238" s="656"/>
      <c r="M238" s="177"/>
      <c r="N238" s="22"/>
    </row>
    <row r="239" spans="1:16" s="178" customFormat="1" ht="19.5" thickBot="1" x14ac:dyDescent="0.25">
      <c r="A239" s="232">
        <v>8</v>
      </c>
      <c r="B239" s="236">
        <v>142</v>
      </c>
      <c r="C239" s="240" t="s">
        <v>371</v>
      </c>
      <c r="D239" s="399">
        <v>39839</v>
      </c>
      <c r="E239" s="281">
        <v>45.85</v>
      </c>
      <c r="F239" s="281"/>
      <c r="G239" s="428">
        <v>45.85</v>
      </c>
      <c r="H239" s="665"/>
      <c r="I239" s="654"/>
      <c r="J239" s="66"/>
      <c r="K239" s="671"/>
      <c r="L239" s="657"/>
      <c r="M239" s="177"/>
      <c r="N239" s="607"/>
    </row>
    <row r="240" spans="1:16" s="178" customFormat="1" ht="18.75" thickBot="1" x14ac:dyDescent="0.25">
      <c r="A240" s="185"/>
      <c r="B240" s="101" t="s">
        <v>142</v>
      </c>
      <c r="C240" s="334" t="s">
        <v>478</v>
      </c>
      <c r="D240" s="127"/>
      <c r="E240" s="49"/>
      <c r="F240" s="49"/>
      <c r="G240" s="49"/>
      <c r="H240" s="49"/>
      <c r="I240" s="128"/>
      <c r="J240" s="113"/>
      <c r="K240" s="176"/>
      <c r="L240" s="133"/>
      <c r="M240" s="177"/>
      <c r="N240" s="22"/>
    </row>
    <row r="241" spans="1:15" s="178" customFormat="1" ht="18.75" x14ac:dyDescent="0.2">
      <c r="A241" s="234">
        <v>1</v>
      </c>
      <c r="B241" s="238">
        <v>61</v>
      </c>
      <c r="C241" s="245" t="s">
        <v>372</v>
      </c>
      <c r="D241" s="388">
        <v>39897</v>
      </c>
      <c r="E241" s="279">
        <v>360</v>
      </c>
      <c r="F241" s="279"/>
      <c r="G241" s="427">
        <v>360</v>
      </c>
      <c r="H241" s="663"/>
      <c r="I241" s="666">
        <f>SUM(G241:G248)+H241-(MAX(G241:G248))</f>
        <v>736.98</v>
      </c>
      <c r="J241" s="64"/>
      <c r="K241" s="669">
        <v>5.3009259259259251E-3</v>
      </c>
      <c r="L241" s="672">
        <v>33</v>
      </c>
      <c r="M241" s="177"/>
      <c r="N241" s="22"/>
    </row>
    <row r="242" spans="1:15" s="178" customFormat="1" ht="18.75" x14ac:dyDescent="0.2">
      <c r="A242" s="231">
        <v>2</v>
      </c>
      <c r="B242" s="175">
        <v>347</v>
      </c>
      <c r="C242" s="198" t="s">
        <v>373</v>
      </c>
      <c r="D242" s="325">
        <v>39778</v>
      </c>
      <c r="E242" s="280">
        <v>49.86</v>
      </c>
      <c r="F242" s="280"/>
      <c r="G242" s="426">
        <v>49.86</v>
      </c>
      <c r="H242" s="664"/>
      <c r="I242" s="667"/>
      <c r="J242" s="65"/>
      <c r="K242" s="670"/>
      <c r="L242" s="673"/>
      <c r="M242" s="177"/>
      <c r="N242" s="22"/>
    </row>
    <row r="243" spans="1:15" s="178" customFormat="1" ht="18.75" x14ac:dyDescent="0.2">
      <c r="A243" s="231">
        <v>3</v>
      </c>
      <c r="B243" s="175">
        <v>162</v>
      </c>
      <c r="C243" s="198" t="s">
        <v>374</v>
      </c>
      <c r="D243" s="325">
        <v>39445</v>
      </c>
      <c r="E243" s="280">
        <v>59.6</v>
      </c>
      <c r="F243" s="280">
        <v>5</v>
      </c>
      <c r="G243" s="280">
        <v>64.599999999999994</v>
      </c>
      <c r="H243" s="664"/>
      <c r="I243" s="667"/>
      <c r="J243" s="65"/>
      <c r="K243" s="670"/>
      <c r="L243" s="673"/>
      <c r="M243" s="177"/>
      <c r="N243" s="22"/>
    </row>
    <row r="244" spans="1:15" s="178" customFormat="1" ht="18.75" x14ac:dyDescent="0.2">
      <c r="A244" s="231">
        <v>4</v>
      </c>
      <c r="B244" s="175">
        <v>132</v>
      </c>
      <c r="C244" s="198" t="s">
        <v>375</v>
      </c>
      <c r="D244" s="325">
        <v>39425</v>
      </c>
      <c r="E244" s="280">
        <v>46.28</v>
      </c>
      <c r="F244" s="280">
        <v>3</v>
      </c>
      <c r="G244" s="280">
        <v>49.28</v>
      </c>
      <c r="H244" s="664"/>
      <c r="I244" s="667"/>
      <c r="J244" s="65"/>
      <c r="K244" s="670"/>
      <c r="L244" s="673"/>
      <c r="M244" s="177"/>
      <c r="N244" s="179"/>
      <c r="O244" s="139"/>
    </row>
    <row r="245" spans="1:15" s="178" customFormat="1" ht="18.75" x14ac:dyDescent="0.2">
      <c r="A245" s="231">
        <v>5</v>
      </c>
      <c r="B245" s="175">
        <v>168</v>
      </c>
      <c r="C245" s="198" t="s">
        <v>376</v>
      </c>
      <c r="D245" s="325">
        <v>40214</v>
      </c>
      <c r="E245" s="280">
        <v>302.32</v>
      </c>
      <c r="F245" s="280"/>
      <c r="G245" s="426">
        <v>302.32</v>
      </c>
      <c r="H245" s="664"/>
      <c r="I245" s="667"/>
      <c r="J245" s="65"/>
      <c r="K245" s="670"/>
      <c r="L245" s="673"/>
      <c r="M245" s="177"/>
      <c r="N245" s="179">
        <f>G242+G243+G244+G245+G246+G247+G248</f>
        <v>736.9799999999999</v>
      </c>
    </row>
    <row r="246" spans="1:15" s="178" customFormat="1" ht="18.75" x14ac:dyDescent="0.2">
      <c r="A246" s="231">
        <v>6</v>
      </c>
      <c r="B246" s="175">
        <v>194</v>
      </c>
      <c r="C246" s="198" t="s">
        <v>377</v>
      </c>
      <c r="D246" s="325">
        <v>39768</v>
      </c>
      <c r="E246" s="280">
        <v>151</v>
      </c>
      <c r="F246" s="280">
        <v>3</v>
      </c>
      <c r="G246" s="280">
        <v>154</v>
      </c>
      <c r="H246" s="664"/>
      <c r="I246" s="667"/>
      <c r="J246" s="65"/>
      <c r="K246" s="670"/>
      <c r="L246" s="673"/>
      <c r="M246" s="177"/>
      <c r="N246" s="22"/>
    </row>
    <row r="247" spans="1:15" s="178" customFormat="1" ht="31.9" customHeight="1" x14ac:dyDescent="0.2">
      <c r="A247" s="231">
        <v>7</v>
      </c>
      <c r="B247" s="175">
        <v>197</v>
      </c>
      <c r="C247" s="198" t="s">
        <v>378</v>
      </c>
      <c r="D247" s="325">
        <v>39691</v>
      </c>
      <c r="E247" s="280">
        <v>72.040000000000006</v>
      </c>
      <c r="F247" s="280"/>
      <c r="G247" s="280">
        <v>72.040000000000006</v>
      </c>
      <c r="H247" s="664"/>
      <c r="I247" s="667"/>
      <c r="J247" s="65"/>
      <c r="K247" s="670"/>
      <c r="L247" s="673"/>
      <c r="M247" s="177"/>
      <c r="N247" s="22"/>
    </row>
    <row r="248" spans="1:15" s="178" customFormat="1" ht="23.25" customHeight="1" thickBot="1" x14ac:dyDescent="0.25">
      <c r="A248" s="232">
        <v>8</v>
      </c>
      <c r="B248" s="233">
        <v>52</v>
      </c>
      <c r="C248" s="240" t="s">
        <v>379</v>
      </c>
      <c r="D248" s="400">
        <v>40024</v>
      </c>
      <c r="E248" s="281">
        <v>44.88</v>
      </c>
      <c r="F248" s="281"/>
      <c r="G248" s="428">
        <v>44.88</v>
      </c>
      <c r="H248" s="665"/>
      <c r="I248" s="668"/>
      <c r="J248" s="66"/>
      <c r="K248" s="671"/>
      <c r="L248" s="674"/>
      <c r="M248" s="177"/>
      <c r="N248" s="22"/>
    </row>
    <row r="249" spans="1:15" ht="21" thickBot="1" x14ac:dyDescent="0.3">
      <c r="A249" s="132"/>
      <c r="B249" s="101" t="s">
        <v>143</v>
      </c>
      <c r="C249" s="183" t="s">
        <v>479</v>
      </c>
      <c r="D249" s="335"/>
      <c r="E249" s="49"/>
      <c r="F249" s="49"/>
      <c r="G249" s="49"/>
      <c r="H249" s="49"/>
      <c r="I249" s="128"/>
      <c r="J249" s="113"/>
      <c r="K249" s="176"/>
      <c r="L249" s="133"/>
    </row>
    <row r="250" spans="1:15" ht="36" x14ac:dyDescent="0.2">
      <c r="A250" s="234">
        <v>1</v>
      </c>
      <c r="B250" s="238">
        <v>476</v>
      </c>
      <c r="C250" s="239" t="s">
        <v>380</v>
      </c>
      <c r="D250" s="358">
        <v>39529</v>
      </c>
      <c r="E250" s="555">
        <v>40</v>
      </c>
      <c r="F250" s="555">
        <v>8</v>
      </c>
      <c r="G250" s="560">
        <v>48</v>
      </c>
      <c r="H250" s="555"/>
      <c r="I250" s="646">
        <f>SUM(G250:G257)+H250-(MAX(G250:G257))</f>
        <v>598.73</v>
      </c>
      <c r="J250" s="64"/>
      <c r="K250" s="552">
        <v>5.3009259259259251E-3</v>
      </c>
      <c r="L250" s="649">
        <v>30</v>
      </c>
    </row>
    <row r="251" spans="1:15" x14ac:dyDescent="0.2">
      <c r="A251" s="231">
        <v>2</v>
      </c>
      <c r="B251" s="175">
        <v>485</v>
      </c>
      <c r="C251" s="202" t="s">
        <v>381</v>
      </c>
      <c r="D251" s="296">
        <v>39317</v>
      </c>
      <c r="E251" s="556" t="s">
        <v>457</v>
      </c>
      <c r="F251" s="556"/>
      <c r="G251" s="556">
        <v>120</v>
      </c>
      <c r="H251" s="556"/>
      <c r="I251" s="647"/>
      <c r="J251" s="65"/>
      <c r="K251" s="553"/>
      <c r="L251" s="650"/>
    </row>
    <row r="252" spans="1:15" x14ac:dyDescent="0.2">
      <c r="A252" s="231">
        <v>3</v>
      </c>
      <c r="B252" s="175">
        <v>421</v>
      </c>
      <c r="C252" s="202" t="s">
        <v>382</v>
      </c>
      <c r="D252" s="296">
        <v>39331</v>
      </c>
      <c r="E252" s="556">
        <v>53.13</v>
      </c>
      <c r="F252" s="556"/>
      <c r="G252" s="556">
        <v>53.13</v>
      </c>
      <c r="H252" s="556"/>
      <c r="I252" s="647"/>
      <c r="J252" s="65"/>
      <c r="K252" s="553"/>
      <c r="L252" s="650"/>
    </row>
    <row r="253" spans="1:15" x14ac:dyDescent="0.2">
      <c r="A253" s="231">
        <v>4</v>
      </c>
      <c r="B253" s="175">
        <v>414</v>
      </c>
      <c r="C253" s="202" t="s">
        <v>383</v>
      </c>
      <c r="D253" s="296">
        <v>39572</v>
      </c>
      <c r="E253" s="556">
        <v>67.19</v>
      </c>
      <c r="F253" s="556">
        <v>6</v>
      </c>
      <c r="G253" s="556">
        <v>73.19</v>
      </c>
      <c r="H253" s="556"/>
      <c r="I253" s="647"/>
      <c r="J253" s="65"/>
      <c r="K253" s="553"/>
      <c r="L253" s="650"/>
      <c r="N253" s="125"/>
      <c r="O253" s="139"/>
    </row>
    <row r="254" spans="1:15" x14ac:dyDescent="0.2">
      <c r="A254" s="231">
        <v>5</v>
      </c>
      <c r="B254" s="175">
        <v>448</v>
      </c>
      <c r="C254" s="202" t="s">
        <v>384</v>
      </c>
      <c r="D254" s="296">
        <v>39484</v>
      </c>
      <c r="E254" s="556">
        <v>64</v>
      </c>
      <c r="F254" s="556"/>
      <c r="G254" s="556">
        <v>64</v>
      </c>
      <c r="H254" s="556"/>
      <c r="I254" s="647"/>
      <c r="J254" s="65"/>
      <c r="K254" s="553"/>
      <c r="L254" s="650"/>
      <c r="N254" s="125">
        <f>G250+G251+G252+G253+G254+G255+G256</f>
        <v>598.73</v>
      </c>
      <c r="O254" s="139"/>
    </row>
    <row r="255" spans="1:15" x14ac:dyDescent="0.2">
      <c r="A255" s="231">
        <v>6</v>
      </c>
      <c r="B255" s="175">
        <v>406</v>
      </c>
      <c r="C255" s="202" t="s">
        <v>385</v>
      </c>
      <c r="D255" s="296">
        <v>39455</v>
      </c>
      <c r="E255" s="556">
        <v>123.41</v>
      </c>
      <c r="F255" s="556">
        <v>8</v>
      </c>
      <c r="G255" s="556">
        <v>131.41</v>
      </c>
      <c r="H255" s="556"/>
      <c r="I255" s="647"/>
      <c r="J255" s="65"/>
      <c r="K255" s="553"/>
      <c r="L255" s="650"/>
    </row>
    <row r="256" spans="1:15" ht="26.45" customHeight="1" x14ac:dyDescent="0.2">
      <c r="A256" s="231">
        <v>7</v>
      </c>
      <c r="B256" s="175">
        <v>498</v>
      </c>
      <c r="C256" s="202" t="s">
        <v>386</v>
      </c>
      <c r="D256" s="296">
        <v>39430</v>
      </c>
      <c r="E256" s="556">
        <v>106</v>
      </c>
      <c r="F256" s="556">
        <v>3</v>
      </c>
      <c r="G256" s="556">
        <v>109</v>
      </c>
      <c r="H256" s="556"/>
      <c r="I256" s="647"/>
      <c r="J256" s="65"/>
      <c r="K256" s="553"/>
      <c r="L256" s="650"/>
    </row>
    <row r="257" spans="1:17" ht="3.75" hidden="1" customHeight="1" thickBot="1" x14ac:dyDescent="0.25">
      <c r="A257" s="232">
        <v>8</v>
      </c>
      <c r="B257" s="233"/>
      <c r="C257" s="241"/>
      <c r="D257" s="382"/>
      <c r="E257" s="557"/>
      <c r="F257" s="557"/>
      <c r="G257" s="562">
        <v>500</v>
      </c>
      <c r="H257" s="557"/>
      <c r="I257" s="648"/>
      <c r="J257" s="66"/>
      <c r="K257" s="554"/>
      <c r="L257" s="651"/>
    </row>
    <row r="258" spans="1:17" ht="18" customHeight="1" thickBot="1" x14ac:dyDescent="0.25">
      <c r="A258" s="186"/>
      <c r="B258" s="195" t="s">
        <v>144</v>
      </c>
      <c r="C258" s="250" t="s">
        <v>149</v>
      </c>
      <c r="D258" s="401"/>
      <c r="E258" s="49"/>
      <c r="F258" s="49"/>
      <c r="G258" s="49"/>
      <c r="H258" s="49"/>
      <c r="I258" s="128"/>
      <c r="J258" s="113"/>
      <c r="K258" s="176"/>
      <c r="L258" s="133"/>
    </row>
    <row r="259" spans="1:17" s="178" customFormat="1" ht="18.600000000000001" customHeight="1" x14ac:dyDescent="0.2">
      <c r="A259" s="234">
        <v>1</v>
      </c>
      <c r="B259" s="235">
        <v>166</v>
      </c>
      <c r="C259" s="252" t="s">
        <v>387</v>
      </c>
      <c r="D259" s="388">
        <v>39670</v>
      </c>
      <c r="E259" s="555">
        <v>57.3</v>
      </c>
      <c r="F259" s="555"/>
      <c r="G259" s="556">
        <v>57.3</v>
      </c>
      <c r="H259" s="142"/>
      <c r="I259" s="666">
        <f>SUM(G259:G266)+H259-(MAX(G259:G266))</f>
        <v>433.18000000000006</v>
      </c>
      <c r="J259" s="64"/>
      <c r="K259" s="64"/>
      <c r="L259" s="677">
        <v>18</v>
      </c>
      <c r="M259" s="177"/>
      <c r="N259" s="22"/>
    </row>
    <row r="260" spans="1:17" s="178" customFormat="1" ht="18.75" x14ac:dyDescent="0.2">
      <c r="A260" s="231">
        <v>2</v>
      </c>
      <c r="B260" s="200">
        <v>471</v>
      </c>
      <c r="C260" s="199" t="s">
        <v>388</v>
      </c>
      <c r="D260" s="325">
        <v>39620</v>
      </c>
      <c r="E260" s="556">
        <v>67</v>
      </c>
      <c r="F260" s="556"/>
      <c r="G260" s="556">
        <v>67</v>
      </c>
      <c r="H260" s="675"/>
      <c r="I260" s="667"/>
      <c r="J260" s="65"/>
      <c r="K260" s="339">
        <v>3.9120370370370368E-3</v>
      </c>
      <c r="L260" s="678"/>
      <c r="M260" s="177"/>
      <c r="N260" s="22"/>
    </row>
    <row r="261" spans="1:17" s="178" customFormat="1" ht="18.75" x14ac:dyDescent="0.2">
      <c r="A261" s="231">
        <v>3</v>
      </c>
      <c r="B261" s="200">
        <v>246</v>
      </c>
      <c r="C261" s="199" t="s">
        <v>389</v>
      </c>
      <c r="D261" s="325">
        <v>39291</v>
      </c>
      <c r="E261" s="556">
        <v>74.040000000000006</v>
      </c>
      <c r="F261" s="556">
        <v>5</v>
      </c>
      <c r="G261" s="556">
        <v>79.040000000000006</v>
      </c>
      <c r="H261" s="675"/>
      <c r="I261" s="667"/>
      <c r="J261" s="65"/>
      <c r="K261" s="339"/>
      <c r="L261" s="678"/>
      <c r="M261" s="177"/>
      <c r="N261" s="22"/>
    </row>
    <row r="262" spans="1:17" s="178" customFormat="1" ht="18.75" x14ac:dyDescent="0.2">
      <c r="A262" s="231">
        <v>4</v>
      </c>
      <c r="B262" s="200">
        <v>247</v>
      </c>
      <c r="C262" s="199" t="s">
        <v>390</v>
      </c>
      <c r="D262" s="325">
        <v>39282</v>
      </c>
      <c r="E262" s="556">
        <v>28.72</v>
      </c>
      <c r="F262" s="556"/>
      <c r="G262" s="556">
        <v>28.72</v>
      </c>
      <c r="H262" s="675"/>
      <c r="I262" s="667"/>
      <c r="J262" s="65"/>
      <c r="K262" s="339"/>
      <c r="L262" s="678"/>
      <c r="M262" s="177"/>
      <c r="N262" s="179">
        <f>G259+G260+G261+G262+G263+G264+G265</f>
        <v>433.18</v>
      </c>
      <c r="O262" s="191"/>
    </row>
    <row r="263" spans="1:17" s="178" customFormat="1" ht="18.75" x14ac:dyDescent="0.2">
      <c r="A263" s="231">
        <v>5</v>
      </c>
      <c r="B263" s="200">
        <v>365</v>
      </c>
      <c r="C263" s="199" t="s">
        <v>391</v>
      </c>
      <c r="D263" s="325">
        <v>40120</v>
      </c>
      <c r="E263" s="556">
        <v>59.76</v>
      </c>
      <c r="F263" s="556">
        <v>3</v>
      </c>
      <c r="G263" s="556">
        <v>62.76</v>
      </c>
      <c r="H263" s="675"/>
      <c r="I263" s="667"/>
      <c r="J263" s="65"/>
      <c r="K263" s="339"/>
      <c r="L263" s="678"/>
      <c r="M263" s="177"/>
      <c r="N263" s="22"/>
    </row>
    <row r="264" spans="1:17" s="178" customFormat="1" ht="18.75" x14ac:dyDescent="0.2">
      <c r="A264" s="231">
        <v>6</v>
      </c>
      <c r="B264" s="200">
        <v>332</v>
      </c>
      <c r="C264" s="199" t="s">
        <v>392</v>
      </c>
      <c r="D264" s="325">
        <v>40093</v>
      </c>
      <c r="E264" s="556">
        <v>81</v>
      </c>
      <c r="F264" s="556"/>
      <c r="G264" s="556">
        <v>81</v>
      </c>
      <c r="H264" s="675"/>
      <c r="I264" s="667"/>
      <c r="J264" s="65"/>
      <c r="K264" s="339"/>
      <c r="L264" s="678"/>
      <c r="M264" s="177"/>
      <c r="N264" s="179"/>
      <c r="O264" s="191"/>
      <c r="Q264" s="191"/>
    </row>
    <row r="265" spans="1:17" s="178" customFormat="1" ht="19.5" thickBot="1" x14ac:dyDescent="0.25">
      <c r="A265" s="232">
        <v>7</v>
      </c>
      <c r="B265" s="236">
        <v>267</v>
      </c>
      <c r="C265" s="244" t="s">
        <v>393</v>
      </c>
      <c r="D265" s="400">
        <v>39461</v>
      </c>
      <c r="E265" s="557">
        <v>57.36</v>
      </c>
      <c r="F265" s="557"/>
      <c r="G265" s="557">
        <v>57.36</v>
      </c>
      <c r="H265" s="675"/>
      <c r="I265" s="667"/>
      <c r="J265" s="65"/>
      <c r="K265" s="339"/>
      <c r="L265" s="678"/>
      <c r="M265" s="177"/>
      <c r="N265" s="22"/>
    </row>
    <row r="266" spans="1:17" s="178" customFormat="1" ht="3.75" hidden="1" customHeight="1" thickBot="1" x14ac:dyDescent="0.25">
      <c r="A266" s="603">
        <v>8</v>
      </c>
      <c r="B266" s="604"/>
      <c r="C266" s="444"/>
      <c r="D266" s="605"/>
      <c r="E266" s="562"/>
      <c r="F266" s="562"/>
      <c r="G266" s="606">
        <v>500</v>
      </c>
      <c r="H266" s="675"/>
      <c r="I266" s="668"/>
      <c r="J266" s="66"/>
      <c r="K266" s="340"/>
      <c r="L266" s="679"/>
      <c r="M266" s="177"/>
      <c r="N266" s="22"/>
    </row>
    <row r="267" spans="1:17" s="178" customFormat="1" ht="28.9" customHeight="1" thickBot="1" x14ac:dyDescent="0.25">
      <c r="A267" s="185"/>
      <c r="B267" s="101" t="s">
        <v>394</v>
      </c>
      <c r="C267" s="184" t="s">
        <v>395</v>
      </c>
      <c r="D267" s="313"/>
      <c r="E267" s="286"/>
      <c r="F267" s="286"/>
      <c r="G267" s="286"/>
      <c r="H267" s="676"/>
      <c r="I267" s="337"/>
      <c r="J267" s="188"/>
      <c r="K267" s="338"/>
      <c r="L267" s="346"/>
      <c r="M267" s="177"/>
      <c r="N267" s="22"/>
    </row>
    <row r="268" spans="1:17" s="178" customFormat="1" ht="24.6" customHeight="1" x14ac:dyDescent="0.2">
      <c r="A268" s="234">
        <v>1</v>
      </c>
      <c r="B268" s="238">
        <v>39</v>
      </c>
      <c r="C268" s="245" t="s">
        <v>466</v>
      </c>
      <c r="D268" s="347">
        <v>39345</v>
      </c>
      <c r="E268" s="279">
        <v>52.4</v>
      </c>
      <c r="F268" s="279">
        <v>5</v>
      </c>
      <c r="G268" s="285">
        <v>57.4</v>
      </c>
      <c r="H268" s="279"/>
      <c r="I268" s="646">
        <f>SUM(G268:G275)+H268-(MAX(G268:G275))</f>
        <v>386.87</v>
      </c>
      <c r="J268" s="64"/>
      <c r="K268" s="282">
        <v>5.3009259259259251E-3</v>
      </c>
      <c r="L268" s="649">
        <v>9</v>
      </c>
      <c r="M268" s="177"/>
      <c r="N268" s="22"/>
    </row>
    <row r="269" spans="1:17" s="178" customFormat="1" ht="19.899999999999999" customHeight="1" x14ac:dyDescent="0.2">
      <c r="A269" s="231">
        <v>2</v>
      </c>
      <c r="B269" s="175">
        <v>191</v>
      </c>
      <c r="C269" s="198" t="s">
        <v>396</v>
      </c>
      <c r="D269" s="312">
        <v>39427</v>
      </c>
      <c r="E269" s="280">
        <v>95</v>
      </c>
      <c r="F269" s="280"/>
      <c r="G269" s="280">
        <v>95</v>
      </c>
      <c r="H269" s="280"/>
      <c r="I269" s="647"/>
      <c r="J269" s="65"/>
      <c r="K269" s="283"/>
      <c r="L269" s="650"/>
      <c r="M269" s="177"/>
      <c r="N269" s="22"/>
    </row>
    <row r="270" spans="1:17" s="178" customFormat="1" ht="16.899999999999999" customHeight="1" x14ac:dyDescent="0.2">
      <c r="A270" s="231">
        <v>3</v>
      </c>
      <c r="B270" s="175">
        <v>146</v>
      </c>
      <c r="C270" s="198" t="s">
        <v>467</v>
      </c>
      <c r="D270" s="312">
        <v>39923</v>
      </c>
      <c r="E270" s="280">
        <v>63.69</v>
      </c>
      <c r="F270" s="280"/>
      <c r="G270" s="426">
        <v>63.69</v>
      </c>
      <c r="H270" s="280"/>
      <c r="I270" s="647"/>
      <c r="J270" s="65"/>
      <c r="K270" s="283"/>
      <c r="L270" s="650"/>
      <c r="M270" s="177"/>
      <c r="N270" s="22"/>
      <c r="O270" s="179"/>
    </row>
    <row r="271" spans="1:17" s="178" customFormat="1" ht="22.15" customHeight="1" x14ac:dyDescent="0.2">
      <c r="A271" s="231">
        <v>4</v>
      </c>
      <c r="B271" s="175">
        <v>495</v>
      </c>
      <c r="C271" s="198" t="s">
        <v>397</v>
      </c>
      <c r="D271" s="312">
        <v>39719</v>
      </c>
      <c r="E271" s="280">
        <v>45.72</v>
      </c>
      <c r="F271" s="280"/>
      <c r="G271" s="426">
        <v>45.72</v>
      </c>
      <c r="H271" s="280"/>
      <c r="I271" s="647"/>
      <c r="J271" s="65"/>
      <c r="K271" s="283"/>
      <c r="L271" s="650"/>
      <c r="M271" s="177"/>
      <c r="N271" s="22"/>
      <c r="O271" s="112"/>
    </row>
    <row r="272" spans="1:17" s="178" customFormat="1" ht="33" customHeight="1" x14ac:dyDescent="0.2">
      <c r="A272" s="231">
        <v>5</v>
      </c>
      <c r="B272" s="175">
        <v>500</v>
      </c>
      <c r="C272" s="198" t="s">
        <v>398</v>
      </c>
      <c r="D272" s="312">
        <v>39266</v>
      </c>
      <c r="E272" s="280">
        <v>58.57</v>
      </c>
      <c r="F272" s="280">
        <v>3</v>
      </c>
      <c r="G272" s="280">
        <v>61.57</v>
      </c>
      <c r="H272" s="280"/>
      <c r="I272" s="647"/>
      <c r="J272" s="65"/>
      <c r="K272" s="283"/>
      <c r="L272" s="650"/>
      <c r="M272" s="177"/>
      <c r="N272" s="179">
        <f>G268+G270+G271+G272+G273+G274+G275</f>
        <v>386.87</v>
      </c>
      <c r="O272" s="112"/>
    </row>
    <row r="273" spans="1:15" s="178" customFormat="1" ht="25.15" customHeight="1" x14ac:dyDescent="0.2">
      <c r="A273" s="231">
        <v>6</v>
      </c>
      <c r="B273" s="175">
        <v>415</v>
      </c>
      <c r="C273" s="198" t="s">
        <v>399</v>
      </c>
      <c r="D273" s="312">
        <v>39350</v>
      </c>
      <c r="E273" s="280">
        <v>43.03</v>
      </c>
      <c r="F273" s="280">
        <v>3</v>
      </c>
      <c r="G273" s="280">
        <v>46.03</v>
      </c>
      <c r="H273" s="280"/>
      <c r="I273" s="647"/>
      <c r="J273" s="65"/>
      <c r="K273" s="283"/>
      <c r="L273" s="650"/>
      <c r="M273" s="177"/>
      <c r="N273" s="22"/>
      <c r="O273" s="112"/>
    </row>
    <row r="274" spans="1:15" s="178" customFormat="1" ht="23.45" customHeight="1" x14ac:dyDescent="0.2">
      <c r="A274" s="231">
        <v>7</v>
      </c>
      <c r="B274" s="175">
        <v>426</v>
      </c>
      <c r="C274" s="203" t="s">
        <v>400</v>
      </c>
      <c r="D274" s="312">
        <v>39700</v>
      </c>
      <c r="E274" s="280">
        <v>55.37</v>
      </c>
      <c r="F274" s="280">
        <v>10</v>
      </c>
      <c r="G274" s="280">
        <v>65.37</v>
      </c>
      <c r="H274" s="280"/>
      <c r="I274" s="647"/>
      <c r="J274" s="65"/>
      <c r="K274" s="283"/>
      <c r="L274" s="650"/>
      <c r="M274" s="177"/>
      <c r="N274" s="22"/>
      <c r="O274" s="112"/>
    </row>
    <row r="275" spans="1:15" s="178" customFormat="1" ht="20.45" customHeight="1" thickBot="1" x14ac:dyDescent="0.25">
      <c r="A275" s="232">
        <v>8</v>
      </c>
      <c r="B275" s="233">
        <v>385</v>
      </c>
      <c r="C275" s="240" t="s">
        <v>401</v>
      </c>
      <c r="D275" s="348">
        <v>39698</v>
      </c>
      <c r="E275" s="281">
        <v>47.09</v>
      </c>
      <c r="F275" s="281"/>
      <c r="G275" s="428">
        <v>47.09</v>
      </c>
      <c r="H275" s="281"/>
      <c r="I275" s="648"/>
      <c r="J275" s="66"/>
      <c r="K275" s="284"/>
      <c r="L275" s="651"/>
      <c r="M275" s="177"/>
      <c r="N275" s="22"/>
      <c r="O275" s="112"/>
    </row>
    <row r="276" spans="1:15" s="178" customFormat="1" ht="21" customHeight="1" thickBot="1" x14ac:dyDescent="0.25">
      <c r="A276" s="186"/>
      <c r="B276" s="195" t="s">
        <v>402</v>
      </c>
      <c r="C276" s="250" t="s">
        <v>116</v>
      </c>
      <c r="D276" s="138"/>
      <c r="E276" s="710"/>
      <c r="F276" s="710"/>
      <c r="G276" s="710"/>
      <c r="I276" s="49"/>
      <c r="J276" s="113"/>
      <c r="K276" s="113"/>
      <c r="L276" s="114"/>
      <c r="M276" s="177"/>
      <c r="N276" s="22"/>
      <c r="O276" s="112"/>
    </row>
    <row r="277" spans="1:15" x14ac:dyDescent="0.2">
      <c r="A277" s="234">
        <v>1</v>
      </c>
      <c r="B277" s="238">
        <v>3</v>
      </c>
      <c r="C277" s="252" t="s">
        <v>403</v>
      </c>
      <c r="D277" s="344">
        <v>39856</v>
      </c>
      <c r="E277" s="279">
        <v>88</v>
      </c>
      <c r="F277" s="279">
        <v>9</v>
      </c>
      <c r="G277" s="285">
        <v>97</v>
      </c>
      <c r="H277" s="279"/>
      <c r="I277" s="646">
        <f>SUM(G277:G284)+H277-(MAX(G277:G284))</f>
        <v>469.96000000000004</v>
      </c>
      <c r="J277" s="64"/>
      <c r="K277" s="282">
        <v>5.3009259259259251E-3</v>
      </c>
      <c r="L277" s="649">
        <v>23</v>
      </c>
    </row>
    <row r="278" spans="1:15" ht="15" customHeight="1" x14ac:dyDescent="0.2">
      <c r="A278" s="231">
        <v>2</v>
      </c>
      <c r="B278" s="175">
        <v>229</v>
      </c>
      <c r="C278" s="199" t="s">
        <v>404</v>
      </c>
      <c r="D278" s="298">
        <v>39839</v>
      </c>
      <c r="E278" s="280">
        <v>51.48</v>
      </c>
      <c r="F278" s="280">
        <v>3</v>
      </c>
      <c r="G278" s="280">
        <v>54.48</v>
      </c>
      <c r="H278" s="280"/>
      <c r="I278" s="647"/>
      <c r="J278" s="65"/>
      <c r="K278" s="283"/>
      <c r="L278" s="650"/>
    </row>
    <row r="279" spans="1:15" x14ac:dyDescent="0.2">
      <c r="A279" s="231">
        <v>3</v>
      </c>
      <c r="B279" s="175">
        <v>195</v>
      </c>
      <c r="C279" s="199" t="s">
        <v>405</v>
      </c>
      <c r="D279" s="298">
        <v>40071</v>
      </c>
      <c r="E279" s="280">
        <v>55.13</v>
      </c>
      <c r="F279" s="280"/>
      <c r="G279" s="426">
        <v>55.13</v>
      </c>
      <c r="H279" s="280"/>
      <c r="I279" s="647"/>
      <c r="J279" s="65"/>
      <c r="K279" s="283"/>
      <c r="L279" s="650"/>
    </row>
    <row r="280" spans="1:15" x14ac:dyDescent="0.2">
      <c r="A280" s="231">
        <v>4</v>
      </c>
      <c r="B280" s="175">
        <v>113</v>
      </c>
      <c r="C280" s="199" t="s">
        <v>406</v>
      </c>
      <c r="D280" s="298">
        <v>39626</v>
      </c>
      <c r="E280" s="280">
        <v>63.53</v>
      </c>
      <c r="F280" s="280">
        <v>3</v>
      </c>
      <c r="G280" s="280">
        <v>66.53</v>
      </c>
      <c r="H280" s="280"/>
      <c r="I280" s="647"/>
      <c r="J280" s="65"/>
      <c r="K280" s="283"/>
      <c r="L280" s="650"/>
      <c r="N280" s="125">
        <f>G277+G278+G279+G280+G282+G283+G284</f>
        <v>469.96</v>
      </c>
    </row>
    <row r="281" spans="1:15" ht="22.5" customHeight="1" x14ac:dyDescent="0.2">
      <c r="A281" s="231">
        <v>5</v>
      </c>
      <c r="B281" s="175">
        <v>156</v>
      </c>
      <c r="C281" s="199" t="s">
        <v>407</v>
      </c>
      <c r="D281" s="298">
        <v>40012</v>
      </c>
      <c r="E281" s="280">
        <v>95</v>
      </c>
      <c r="F281" s="280">
        <v>15</v>
      </c>
      <c r="G281" s="280">
        <v>110</v>
      </c>
      <c r="H281" s="280"/>
      <c r="I281" s="647"/>
      <c r="J281" s="65"/>
      <c r="K281" s="283"/>
      <c r="L281" s="650"/>
    </row>
    <row r="282" spans="1:15" x14ac:dyDescent="0.2">
      <c r="A282" s="231">
        <v>6</v>
      </c>
      <c r="B282" s="175">
        <v>130</v>
      </c>
      <c r="C282" s="199" t="s">
        <v>408</v>
      </c>
      <c r="D282" s="298">
        <v>39756</v>
      </c>
      <c r="E282" s="280">
        <v>73</v>
      </c>
      <c r="F282" s="280">
        <v>6</v>
      </c>
      <c r="G282" s="280">
        <v>79</v>
      </c>
      <c r="H282" s="280"/>
      <c r="I282" s="647"/>
      <c r="J282" s="65"/>
      <c r="K282" s="283"/>
      <c r="L282" s="650"/>
    </row>
    <row r="283" spans="1:15" x14ac:dyDescent="0.2">
      <c r="A283" s="231">
        <v>7</v>
      </c>
      <c r="B283" s="175">
        <v>66</v>
      </c>
      <c r="C283" s="199" t="s">
        <v>409</v>
      </c>
      <c r="D283" s="298">
        <v>39843</v>
      </c>
      <c r="E283" s="280">
        <v>48.57</v>
      </c>
      <c r="F283" s="280">
        <v>5</v>
      </c>
      <c r="G283" s="280">
        <v>53.57</v>
      </c>
      <c r="H283" s="280"/>
      <c r="I283" s="647"/>
      <c r="J283" s="65"/>
      <c r="K283" s="283"/>
      <c r="L283" s="650"/>
    </row>
    <row r="284" spans="1:15" ht="18.75" thickBot="1" x14ac:dyDescent="0.25">
      <c r="A284" s="232">
        <v>8</v>
      </c>
      <c r="B284" s="233">
        <v>47</v>
      </c>
      <c r="C284" s="244" t="s">
        <v>410</v>
      </c>
      <c r="D284" s="345">
        <v>39604</v>
      </c>
      <c r="E284" s="281">
        <v>58.25</v>
      </c>
      <c r="F284" s="281">
        <v>6</v>
      </c>
      <c r="G284" s="287">
        <v>64.25</v>
      </c>
      <c r="H284" s="281"/>
      <c r="I284" s="648"/>
      <c r="J284" s="66"/>
      <c r="K284" s="284"/>
      <c r="L284" s="651"/>
    </row>
    <row r="285" spans="1:15" ht="21" thickBot="1" x14ac:dyDescent="0.3">
      <c r="A285" s="246"/>
      <c r="B285" s="195" t="s">
        <v>411</v>
      </c>
      <c r="C285" s="251" t="s">
        <v>114</v>
      </c>
      <c r="D285" s="343"/>
    </row>
    <row r="286" spans="1:15" ht="18.75" x14ac:dyDescent="0.2">
      <c r="A286" s="234">
        <v>1</v>
      </c>
      <c r="B286" s="238">
        <v>11</v>
      </c>
      <c r="C286" s="252" t="s">
        <v>412</v>
      </c>
      <c r="D286" s="341">
        <v>39634</v>
      </c>
      <c r="E286" s="279">
        <v>31.57</v>
      </c>
      <c r="F286" s="279"/>
      <c r="G286" s="427">
        <v>31.57</v>
      </c>
      <c r="H286" s="279"/>
      <c r="I286" s="652">
        <f>SUM(G286:G293)+H286-(MAX(G286:G293))</f>
        <v>461.62999999999988</v>
      </c>
      <c r="J286" s="608"/>
      <c r="K286" s="609">
        <v>5.3009259259259251E-3</v>
      </c>
      <c r="L286" s="655">
        <v>22</v>
      </c>
    </row>
    <row r="287" spans="1:15" ht="18.75" x14ac:dyDescent="0.2">
      <c r="A287" s="231">
        <v>2</v>
      </c>
      <c r="B287" s="175">
        <v>340</v>
      </c>
      <c r="C287" s="199" t="s">
        <v>413</v>
      </c>
      <c r="D287" s="336">
        <v>39472</v>
      </c>
      <c r="E287" s="280">
        <v>84</v>
      </c>
      <c r="F287" s="280">
        <v>5</v>
      </c>
      <c r="G287" s="280">
        <v>89</v>
      </c>
      <c r="H287" s="280"/>
      <c r="I287" s="653"/>
      <c r="J287" s="610"/>
      <c r="K287" s="611"/>
      <c r="L287" s="656"/>
    </row>
    <row r="288" spans="1:15" ht="18.75" x14ac:dyDescent="0.2">
      <c r="A288" s="231">
        <v>3</v>
      </c>
      <c r="B288" s="175">
        <v>322</v>
      </c>
      <c r="C288" s="199" t="s">
        <v>414</v>
      </c>
      <c r="D288" s="336">
        <v>39528</v>
      </c>
      <c r="E288" s="280">
        <v>67.66</v>
      </c>
      <c r="F288" s="280">
        <v>8</v>
      </c>
      <c r="G288" s="280">
        <v>75.66</v>
      </c>
      <c r="H288" s="280"/>
      <c r="I288" s="653"/>
      <c r="J288" s="610"/>
      <c r="K288" s="611"/>
      <c r="L288" s="656"/>
      <c r="N288" s="125">
        <f>G286+G287+G288+G289+G290+G292+G293</f>
        <v>461.63</v>
      </c>
    </row>
    <row r="289" spans="1:14" ht="18.75" x14ac:dyDescent="0.2">
      <c r="A289" s="231">
        <v>4</v>
      </c>
      <c r="B289" s="175">
        <v>128</v>
      </c>
      <c r="C289" s="199" t="s">
        <v>415</v>
      </c>
      <c r="D289" s="336">
        <v>40199</v>
      </c>
      <c r="E289" s="280">
        <v>50.22</v>
      </c>
      <c r="F289" s="280">
        <v>5</v>
      </c>
      <c r="G289" s="280">
        <v>55.22</v>
      </c>
      <c r="H289" s="280"/>
      <c r="I289" s="653"/>
      <c r="J289" s="610"/>
      <c r="K289" s="611"/>
      <c r="L289" s="656"/>
    </row>
    <row r="290" spans="1:14" ht="18.75" x14ac:dyDescent="0.2">
      <c r="A290" s="231">
        <v>5</v>
      </c>
      <c r="B290" s="175">
        <v>264</v>
      </c>
      <c r="C290" s="199" t="s">
        <v>416</v>
      </c>
      <c r="D290" s="336">
        <v>40011</v>
      </c>
      <c r="E290" s="280">
        <v>56.13</v>
      </c>
      <c r="F290" s="280"/>
      <c r="G290" s="426">
        <v>56.13</v>
      </c>
      <c r="H290" s="280"/>
      <c r="I290" s="653"/>
      <c r="J290" s="610"/>
      <c r="K290" s="611"/>
      <c r="L290" s="656"/>
    </row>
    <row r="291" spans="1:14" ht="18.75" x14ac:dyDescent="0.2">
      <c r="A291" s="231">
        <v>6</v>
      </c>
      <c r="B291" s="175">
        <v>124</v>
      </c>
      <c r="C291" s="199" t="s">
        <v>417</v>
      </c>
      <c r="D291" s="336">
        <v>39848</v>
      </c>
      <c r="E291" s="280">
        <v>179</v>
      </c>
      <c r="F291" s="280"/>
      <c r="G291" s="426">
        <v>179</v>
      </c>
      <c r="H291" s="280"/>
      <c r="I291" s="653"/>
      <c r="J291" s="610"/>
      <c r="K291" s="611"/>
      <c r="L291" s="656"/>
    </row>
    <row r="292" spans="1:14" ht="18.75" x14ac:dyDescent="0.2">
      <c r="A292" s="231">
        <v>7</v>
      </c>
      <c r="B292" s="175">
        <v>169</v>
      </c>
      <c r="C292" s="199" t="s">
        <v>418</v>
      </c>
      <c r="D292" s="336">
        <v>40154</v>
      </c>
      <c r="E292" s="280">
        <v>88.74</v>
      </c>
      <c r="F292" s="280">
        <v>20</v>
      </c>
      <c r="G292" s="280">
        <v>108.74</v>
      </c>
      <c r="H292" s="280"/>
      <c r="I292" s="653"/>
      <c r="J292" s="610"/>
      <c r="K292" s="611"/>
      <c r="L292" s="656"/>
    </row>
    <row r="293" spans="1:14" ht="19.5" thickBot="1" x14ac:dyDescent="0.25">
      <c r="A293" s="232">
        <v>8</v>
      </c>
      <c r="B293" s="233">
        <v>147</v>
      </c>
      <c r="C293" s="244" t="s">
        <v>419</v>
      </c>
      <c r="D293" s="342">
        <v>40309</v>
      </c>
      <c r="E293" s="281">
        <v>40.31</v>
      </c>
      <c r="F293" s="281">
        <v>5</v>
      </c>
      <c r="G293" s="287">
        <v>45.31</v>
      </c>
      <c r="H293" s="281"/>
      <c r="I293" s="654"/>
      <c r="J293" s="612"/>
      <c r="K293" s="613"/>
      <c r="L293" s="657"/>
    </row>
    <row r="294" spans="1:14" ht="19.5" thickBot="1" x14ac:dyDescent="0.25">
      <c r="A294" s="403"/>
      <c r="B294" s="402">
        <v>32</v>
      </c>
      <c r="C294" s="297" t="s">
        <v>459</v>
      </c>
      <c r="D294" s="404"/>
      <c r="E294" s="49"/>
      <c r="F294" s="49"/>
      <c r="G294" s="49"/>
      <c r="H294" s="49"/>
      <c r="I294" s="128"/>
      <c r="J294" s="113"/>
      <c r="K294" s="176"/>
      <c r="L294" s="133"/>
    </row>
    <row r="295" spans="1:14" ht="19.5" thickBot="1" x14ac:dyDescent="0.25">
      <c r="A295" s="234">
        <v>1</v>
      </c>
      <c r="B295" s="235">
        <v>317</v>
      </c>
      <c r="C295" s="252" t="s">
        <v>431</v>
      </c>
      <c r="D295" s="405"/>
      <c r="E295" s="291">
        <v>40.049999999999997</v>
      </c>
      <c r="F295" s="291"/>
      <c r="G295" s="427">
        <v>40.049999999999997</v>
      </c>
      <c r="H295" s="291"/>
      <c r="I295" s="646">
        <f>SUM(G295:G302)+H295-(MAX(G295:G302))</f>
        <v>331.17999999999995</v>
      </c>
      <c r="J295" s="64"/>
      <c r="K295" s="288">
        <v>5.3009259259259251E-3</v>
      </c>
      <c r="L295" s="649">
        <v>6</v>
      </c>
    </row>
    <row r="296" spans="1:14" ht="19.5" thickBot="1" x14ac:dyDescent="0.25">
      <c r="A296" s="231">
        <v>2</v>
      </c>
      <c r="B296" s="200">
        <v>218</v>
      </c>
      <c r="C296" s="199" t="s">
        <v>432</v>
      </c>
      <c r="D296" s="352"/>
      <c r="E296" s="292">
        <v>74</v>
      </c>
      <c r="F296" s="292">
        <v>8</v>
      </c>
      <c r="G296" s="292">
        <v>82</v>
      </c>
      <c r="H296" s="292"/>
      <c r="I296" s="647"/>
      <c r="J296" s="65"/>
      <c r="K296" s="289"/>
      <c r="L296" s="650"/>
      <c r="N296" s="125">
        <f>G295+G297+G298+G299+G300+G301+G302</f>
        <v>331.17999999999995</v>
      </c>
    </row>
    <row r="297" spans="1:14" ht="19.5" thickBot="1" x14ac:dyDescent="0.25">
      <c r="A297" s="231">
        <v>3</v>
      </c>
      <c r="B297" s="200">
        <v>213</v>
      </c>
      <c r="C297" s="199" t="s">
        <v>433</v>
      </c>
      <c r="D297" s="352"/>
      <c r="E297" s="292">
        <v>60.5</v>
      </c>
      <c r="F297" s="292">
        <v>3</v>
      </c>
      <c r="G297" s="292">
        <v>63.5</v>
      </c>
      <c r="H297" s="292"/>
      <c r="I297" s="647"/>
      <c r="J297" s="65"/>
      <c r="K297" s="289"/>
      <c r="L297" s="650"/>
    </row>
    <row r="298" spans="1:14" ht="19.5" thickBot="1" x14ac:dyDescent="0.25">
      <c r="A298" s="231">
        <v>4</v>
      </c>
      <c r="B298" s="200">
        <v>307</v>
      </c>
      <c r="C298" s="199" t="s">
        <v>434</v>
      </c>
      <c r="D298" s="352"/>
      <c r="E298" s="292">
        <v>39.1</v>
      </c>
      <c r="F298" s="292"/>
      <c r="G298" s="292">
        <v>39.1</v>
      </c>
      <c r="H298" s="292"/>
      <c r="I298" s="647"/>
      <c r="J298" s="65"/>
      <c r="K298" s="289"/>
      <c r="L298" s="650"/>
    </row>
    <row r="299" spans="1:14" ht="19.5" thickBot="1" x14ac:dyDescent="0.25">
      <c r="A299" s="231">
        <v>5</v>
      </c>
      <c r="B299" s="200">
        <v>370</v>
      </c>
      <c r="C299" s="199" t="s">
        <v>435</v>
      </c>
      <c r="D299" s="352"/>
      <c r="E299" s="292">
        <v>47</v>
      </c>
      <c r="F299" s="292">
        <v>3</v>
      </c>
      <c r="G299" s="292">
        <v>50</v>
      </c>
      <c r="H299" s="292"/>
      <c r="I299" s="647"/>
      <c r="J299" s="65"/>
      <c r="K299" s="289"/>
      <c r="L299" s="650"/>
    </row>
    <row r="300" spans="1:14" ht="36.75" thickBot="1" x14ac:dyDescent="0.25">
      <c r="A300" s="231">
        <v>6</v>
      </c>
      <c r="B300" s="200">
        <v>90</v>
      </c>
      <c r="C300" s="199" t="s">
        <v>436</v>
      </c>
      <c r="D300" s="352"/>
      <c r="E300" s="292">
        <v>47</v>
      </c>
      <c r="F300" s="292">
        <v>3</v>
      </c>
      <c r="G300" s="292">
        <v>50</v>
      </c>
      <c r="H300" s="292"/>
      <c r="I300" s="647"/>
      <c r="J300" s="65"/>
      <c r="K300" s="289"/>
      <c r="L300" s="650"/>
    </row>
    <row r="301" spans="1:14" ht="19.5" thickBot="1" x14ac:dyDescent="0.25">
      <c r="A301" s="231">
        <v>7</v>
      </c>
      <c r="B301" s="200">
        <v>386</v>
      </c>
      <c r="C301" s="199" t="s">
        <v>437</v>
      </c>
      <c r="D301" s="352"/>
      <c r="E301" s="292">
        <v>45.37</v>
      </c>
      <c r="F301" s="292">
        <v>3</v>
      </c>
      <c r="G301" s="292">
        <v>48.37</v>
      </c>
      <c r="H301" s="292"/>
      <c r="I301" s="647"/>
      <c r="J301" s="65"/>
      <c r="K301" s="289"/>
      <c r="L301" s="650"/>
    </row>
    <row r="302" spans="1:14" ht="19.5" thickBot="1" x14ac:dyDescent="0.25">
      <c r="A302" s="232">
        <v>8</v>
      </c>
      <c r="B302" s="350">
        <v>430</v>
      </c>
      <c r="C302" s="351" t="s">
        <v>438</v>
      </c>
      <c r="D302" s="352"/>
      <c r="E302" s="293">
        <v>40.159999999999997</v>
      </c>
      <c r="F302" s="293"/>
      <c r="G302" s="428">
        <v>40.159999999999997</v>
      </c>
      <c r="H302" s="293"/>
      <c r="I302" s="648"/>
      <c r="J302" s="66"/>
      <c r="K302" s="290"/>
      <c r="L302" s="651"/>
    </row>
    <row r="303" spans="1:14" ht="21" customHeight="1" thickBot="1" x14ac:dyDescent="0.25">
      <c r="A303" s="429"/>
      <c r="B303" s="430" t="s">
        <v>429</v>
      </c>
      <c r="C303" s="707" t="s">
        <v>430</v>
      </c>
      <c r="D303" s="708"/>
      <c r="E303" s="708"/>
      <c r="F303" s="708"/>
      <c r="G303" s="708"/>
      <c r="H303" s="353"/>
      <c r="I303" s="354"/>
      <c r="J303" s="355"/>
      <c r="K303" s="356"/>
      <c r="L303" s="432"/>
    </row>
    <row r="304" spans="1:14" ht="18.75" x14ac:dyDescent="0.2">
      <c r="A304" s="234">
        <v>1</v>
      </c>
      <c r="B304" s="238">
        <v>120</v>
      </c>
      <c r="C304" s="252" t="s">
        <v>439</v>
      </c>
      <c r="D304" s="341">
        <v>39393</v>
      </c>
      <c r="E304" s="555">
        <v>64</v>
      </c>
      <c r="F304" s="555"/>
      <c r="G304" s="560">
        <v>64</v>
      </c>
      <c r="H304" s="555"/>
      <c r="I304" s="646">
        <f>SUM(G304:G311)+H304-(MAX(G304:G311))</f>
        <v>564.90000000000009</v>
      </c>
      <c r="J304" s="64"/>
      <c r="K304" s="552">
        <v>5.3009259259259251E-3</v>
      </c>
      <c r="L304" s="649">
        <v>28</v>
      </c>
    </row>
    <row r="305" spans="1:14" ht="36" x14ac:dyDescent="0.2">
      <c r="A305" s="231">
        <v>2</v>
      </c>
      <c r="B305" s="175">
        <v>105</v>
      </c>
      <c r="C305" s="431" t="s">
        <v>440</v>
      </c>
      <c r="D305" s="404">
        <v>40323</v>
      </c>
      <c r="E305" s="556">
        <v>116</v>
      </c>
      <c r="F305" s="556">
        <v>8</v>
      </c>
      <c r="G305" s="556">
        <v>124</v>
      </c>
      <c r="H305" s="556"/>
      <c r="I305" s="647"/>
      <c r="J305" s="65"/>
      <c r="K305" s="553"/>
      <c r="L305" s="650"/>
    </row>
    <row r="306" spans="1:14" ht="18.75" x14ac:dyDescent="0.2">
      <c r="A306" s="231">
        <v>3</v>
      </c>
      <c r="B306" s="175">
        <v>188</v>
      </c>
      <c r="C306" s="431" t="s">
        <v>441</v>
      </c>
      <c r="D306" s="336">
        <v>39385</v>
      </c>
      <c r="E306" s="556">
        <v>58.06</v>
      </c>
      <c r="F306" s="556">
        <v>5</v>
      </c>
      <c r="G306" s="556">
        <v>63.06</v>
      </c>
      <c r="H306" s="556"/>
      <c r="I306" s="647"/>
      <c r="J306" s="65"/>
      <c r="K306" s="553"/>
      <c r="L306" s="650"/>
    </row>
    <row r="307" spans="1:14" ht="18.75" x14ac:dyDescent="0.2">
      <c r="A307" s="231">
        <v>4</v>
      </c>
      <c r="B307" s="175">
        <v>176</v>
      </c>
      <c r="C307" s="431" t="s">
        <v>442</v>
      </c>
      <c r="D307" s="336">
        <v>39379</v>
      </c>
      <c r="E307" s="556">
        <v>79.709999999999994</v>
      </c>
      <c r="F307" s="556"/>
      <c r="G307" s="556">
        <v>79.709999999999994</v>
      </c>
      <c r="H307" s="556"/>
      <c r="I307" s="647"/>
      <c r="J307" s="65"/>
      <c r="K307" s="553"/>
      <c r="L307" s="650"/>
      <c r="N307" s="125">
        <f>G304+G305+G306+G307+G308+G309+G310</f>
        <v>564.9</v>
      </c>
    </row>
    <row r="308" spans="1:14" ht="18.75" x14ac:dyDescent="0.2">
      <c r="A308" s="231">
        <v>5</v>
      </c>
      <c r="B308" s="175">
        <v>48</v>
      </c>
      <c r="C308" s="431" t="s">
        <v>443</v>
      </c>
      <c r="D308" s="336">
        <v>39806</v>
      </c>
      <c r="E308" s="556">
        <v>53.6</v>
      </c>
      <c r="F308" s="556"/>
      <c r="G308" s="556">
        <v>53.6</v>
      </c>
      <c r="H308" s="556"/>
      <c r="I308" s="647"/>
      <c r="J308" s="65"/>
      <c r="K308" s="553"/>
      <c r="L308" s="650"/>
    </row>
    <row r="309" spans="1:14" ht="18.75" x14ac:dyDescent="0.2">
      <c r="A309" s="231">
        <v>6</v>
      </c>
      <c r="B309" s="175">
        <v>106</v>
      </c>
      <c r="C309" s="431" t="s">
        <v>444</v>
      </c>
      <c r="D309" s="336">
        <v>39649</v>
      </c>
      <c r="E309" s="556" t="s">
        <v>457</v>
      </c>
      <c r="F309" s="556"/>
      <c r="G309" s="556">
        <v>120</v>
      </c>
      <c r="H309" s="556"/>
      <c r="I309" s="647"/>
      <c r="J309" s="65"/>
      <c r="K309" s="553"/>
      <c r="L309" s="650"/>
    </row>
    <row r="310" spans="1:14" ht="18.75" x14ac:dyDescent="0.2">
      <c r="A310" s="231">
        <v>7</v>
      </c>
      <c r="B310" s="175">
        <v>67</v>
      </c>
      <c r="C310" s="431" t="s">
        <v>445</v>
      </c>
      <c r="D310" s="336">
        <v>39531</v>
      </c>
      <c r="E310" s="556">
        <v>47.53</v>
      </c>
      <c r="F310" s="556">
        <v>13</v>
      </c>
      <c r="G310" s="556">
        <v>60.53</v>
      </c>
      <c r="H310" s="556"/>
      <c r="I310" s="647"/>
      <c r="J310" s="65"/>
      <c r="K310" s="553"/>
      <c r="L310" s="650"/>
    </row>
    <row r="311" spans="1:14" ht="19.5" thickBot="1" x14ac:dyDescent="0.25">
      <c r="A311" s="232">
        <v>8</v>
      </c>
      <c r="B311" s="233"/>
      <c r="C311" s="351"/>
      <c r="D311" s="602"/>
      <c r="E311" s="557"/>
      <c r="F311" s="557"/>
      <c r="G311" s="562">
        <v>500</v>
      </c>
      <c r="H311" s="557"/>
      <c r="I311" s="648"/>
      <c r="J311" s="66"/>
      <c r="K311" s="554"/>
      <c r="L311" s="651"/>
    </row>
    <row r="312" spans="1:14" ht="19.5" thickBot="1" x14ac:dyDescent="0.25">
      <c r="A312" s="601"/>
      <c r="B312" s="402" t="s">
        <v>446</v>
      </c>
      <c r="C312" s="297" t="s">
        <v>447</v>
      </c>
      <c r="D312" s="404"/>
      <c r="E312" s="561"/>
      <c r="F312" s="49"/>
      <c r="G312" s="49"/>
      <c r="H312" s="49"/>
      <c r="I312" s="128"/>
      <c r="J312" s="113"/>
      <c r="K312" s="176"/>
      <c r="L312" s="133"/>
    </row>
    <row r="313" spans="1:14" ht="19.5" thickBot="1" x14ac:dyDescent="0.25">
      <c r="A313" s="234">
        <v>1</v>
      </c>
      <c r="B313" s="238">
        <v>63</v>
      </c>
      <c r="C313" s="252" t="s">
        <v>448</v>
      </c>
      <c r="D313" s="449">
        <v>39931</v>
      </c>
      <c r="E313" s="437">
        <v>42.61</v>
      </c>
      <c r="F313" s="437">
        <v>9</v>
      </c>
      <c r="G313" s="437">
        <v>51.61</v>
      </c>
      <c r="H313" s="450"/>
      <c r="I313" s="646">
        <f>SUM(G313:G320)+H313-(MAX(G313:G320))</f>
        <v>409.01</v>
      </c>
      <c r="J313" s="64"/>
      <c r="K313" s="434">
        <v>5.3009259259259251E-3</v>
      </c>
      <c r="L313" s="649">
        <v>11</v>
      </c>
    </row>
    <row r="314" spans="1:14" ht="19.5" thickBot="1" x14ac:dyDescent="0.25">
      <c r="A314" s="231">
        <v>2</v>
      </c>
      <c r="B314" s="175">
        <v>84</v>
      </c>
      <c r="C314" s="431" t="s">
        <v>449</v>
      </c>
      <c r="D314" s="336">
        <v>40042</v>
      </c>
      <c r="E314" s="438">
        <v>149</v>
      </c>
      <c r="F314" s="438">
        <v>15</v>
      </c>
      <c r="G314" s="451">
        <v>164</v>
      </c>
      <c r="H314" s="353"/>
      <c r="I314" s="647"/>
      <c r="J314" s="65"/>
      <c r="K314" s="435"/>
      <c r="L314" s="650"/>
    </row>
    <row r="315" spans="1:14" ht="19.5" thickBot="1" x14ac:dyDescent="0.25">
      <c r="A315" s="231">
        <v>3</v>
      </c>
      <c r="B315" s="175">
        <v>80</v>
      </c>
      <c r="C315" s="431" t="s">
        <v>450</v>
      </c>
      <c r="D315" s="336">
        <v>39667</v>
      </c>
      <c r="E315" s="438">
        <v>67.13</v>
      </c>
      <c r="F315" s="438">
        <v>8</v>
      </c>
      <c r="G315" s="438">
        <v>75.13</v>
      </c>
      <c r="H315" s="353"/>
      <c r="I315" s="647"/>
      <c r="J315" s="65"/>
      <c r="K315" s="435"/>
      <c r="L315" s="650"/>
    </row>
    <row r="316" spans="1:14" ht="20.25" customHeight="1" thickBot="1" x14ac:dyDescent="0.25">
      <c r="A316" s="231">
        <v>4</v>
      </c>
      <c r="B316" s="175">
        <v>299</v>
      </c>
      <c r="C316" s="431" t="s">
        <v>451</v>
      </c>
      <c r="D316" s="336">
        <v>39447</v>
      </c>
      <c r="E316" s="438">
        <v>48.13</v>
      </c>
      <c r="F316" s="438"/>
      <c r="G316" s="438">
        <v>48.13</v>
      </c>
      <c r="H316" s="353"/>
      <c r="I316" s="647"/>
      <c r="J316" s="65"/>
      <c r="K316" s="435"/>
      <c r="L316" s="650"/>
      <c r="N316" s="125">
        <f>G313+G315+G316+G317+G318+G319+G320</f>
        <v>409.01</v>
      </c>
    </row>
    <row r="317" spans="1:14" ht="19.5" thickBot="1" x14ac:dyDescent="0.25">
      <c r="A317" s="231">
        <v>5</v>
      </c>
      <c r="B317" s="175">
        <v>58</v>
      </c>
      <c r="C317" s="431" t="s">
        <v>452</v>
      </c>
      <c r="D317" s="336">
        <v>39990</v>
      </c>
      <c r="E317" s="438">
        <v>41.77</v>
      </c>
      <c r="F317" s="438">
        <v>3</v>
      </c>
      <c r="G317" s="438">
        <v>44.77</v>
      </c>
      <c r="H317" s="353"/>
      <c r="I317" s="647"/>
      <c r="J317" s="65"/>
      <c r="K317" s="435"/>
      <c r="L317" s="650"/>
    </row>
    <row r="318" spans="1:14" ht="19.5" thickBot="1" x14ac:dyDescent="0.25">
      <c r="A318" s="231">
        <v>6</v>
      </c>
      <c r="B318" s="175">
        <v>24</v>
      </c>
      <c r="C318" s="431" t="s">
        <v>453</v>
      </c>
      <c r="D318" s="336">
        <v>39962</v>
      </c>
      <c r="E318" s="438">
        <v>83</v>
      </c>
      <c r="F318" s="438">
        <v>3</v>
      </c>
      <c r="G318" s="438">
        <v>86</v>
      </c>
      <c r="H318" s="353"/>
      <c r="I318" s="647"/>
      <c r="J318" s="65"/>
      <c r="K318" s="435"/>
      <c r="L318" s="650"/>
      <c r="N318" s="125"/>
    </row>
    <row r="319" spans="1:14" ht="19.5" thickBot="1" x14ac:dyDescent="0.25">
      <c r="A319" s="231">
        <v>7</v>
      </c>
      <c r="B319" s="175">
        <v>49</v>
      </c>
      <c r="C319" s="431" t="s">
        <v>454</v>
      </c>
      <c r="D319" s="336">
        <v>39489</v>
      </c>
      <c r="E319" s="438">
        <v>43.84</v>
      </c>
      <c r="F319" s="438">
        <v>5</v>
      </c>
      <c r="G319" s="438">
        <v>48.84</v>
      </c>
      <c r="H319" s="353"/>
      <c r="I319" s="647"/>
      <c r="J319" s="65"/>
      <c r="K319" s="435"/>
      <c r="L319" s="650"/>
    </row>
    <row r="320" spans="1:14" ht="19.5" thickBot="1" x14ac:dyDescent="0.25">
      <c r="A320" s="232">
        <v>8</v>
      </c>
      <c r="B320" s="233">
        <v>14</v>
      </c>
      <c r="C320" s="351" t="s">
        <v>455</v>
      </c>
      <c r="D320" s="352">
        <v>39939</v>
      </c>
      <c r="E320" s="439">
        <v>49.53</v>
      </c>
      <c r="F320" s="439">
        <v>6</v>
      </c>
      <c r="G320" s="439">
        <v>54.53</v>
      </c>
      <c r="H320" s="353"/>
      <c r="I320" s="648"/>
      <c r="J320" s="66"/>
      <c r="K320" s="436"/>
      <c r="L320" s="651"/>
    </row>
    <row r="321" spans="1:14" ht="21" thickBot="1" x14ac:dyDescent="0.25">
      <c r="A321" s="443"/>
      <c r="B321" s="444"/>
      <c r="C321" s="445" t="s">
        <v>420</v>
      </c>
      <c r="D321" s="446"/>
      <c r="E321" s="440"/>
      <c r="F321" s="442"/>
      <c r="G321" s="442"/>
      <c r="H321" s="442"/>
      <c r="I321" s="354"/>
      <c r="J321" s="447"/>
      <c r="K321" s="447"/>
      <c r="L321" s="448"/>
    </row>
    <row r="322" spans="1:14" ht="36" x14ac:dyDescent="0.2">
      <c r="A322" s="234">
        <v>1</v>
      </c>
      <c r="B322" s="235">
        <v>318</v>
      </c>
      <c r="C322" s="245" t="s">
        <v>421</v>
      </c>
      <c r="D322" s="358">
        <v>39865</v>
      </c>
      <c r="E322" s="279">
        <v>34.61</v>
      </c>
      <c r="F322" s="279"/>
      <c r="G322" s="427">
        <v>34.61</v>
      </c>
      <c r="H322" s="279"/>
      <c r="I322" s="658">
        <f>SUM(G322:G329)+H322-(MAX(G322:G329))</f>
        <v>755.01</v>
      </c>
      <c r="J322" s="406"/>
      <c r="K322" s="349">
        <v>5.3009259259259251E-3</v>
      </c>
      <c r="L322" s="661" t="s">
        <v>460</v>
      </c>
    </row>
    <row r="323" spans="1:14" ht="36" x14ac:dyDescent="0.2">
      <c r="A323" s="231">
        <v>2</v>
      </c>
      <c r="B323" s="200">
        <v>239</v>
      </c>
      <c r="C323" s="198" t="s">
        <v>422</v>
      </c>
      <c r="D323" s="296">
        <v>39665</v>
      </c>
      <c r="E323" s="280">
        <v>130</v>
      </c>
      <c r="F323" s="280">
        <v>8</v>
      </c>
      <c r="G323" s="280">
        <v>138</v>
      </c>
      <c r="H323" s="280"/>
      <c r="I323" s="659"/>
      <c r="J323" s="407"/>
      <c r="K323" s="283"/>
      <c r="L323" s="661"/>
    </row>
    <row r="324" spans="1:14" x14ac:dyDescent="0.2">
      <c r="A324" s="231">
        <v>3</v>
      </c>
      <c r="B324" s="200">
        <v>216</v>
      </c>
      <c r="C324" s="198" t="s">
        <v>423</v>
      </c>
      <c r="D324" s="296">
        <v>39777</v>
      </c>
      <c r="E324" s="280">
        <v>63.18</v>
      </c>
      <c r="F324" s="280">
        <v>10</v>
      </c>
      <c r="G324" s="280">
        <v>73.180000000000007</v>
      </c>
      <c r="H324" s="280"/>
      <c r="I324" s="659"/>
      <c r="J324" s="407"/>
      <c r="K324" s="283"/>
      <c r="L324" s="661"/>
      <c r="N324" s="125">
        <f>G322+G323+G324+G325+G326+G327+G328</f>
        <v>755.01</v>
      </c>
    </row>
    <row r="325" spans="1:14" x14ac:dyDescent="0.2">
      <c r="A325" s="231">
        <v>4</v>
      </c>
      <c r="B325" s="200">
        <v>381</v>
      </c>
      <c r="C325" s="198" t="s">
        <v>424</v>
      </c>
      <c r="D325" s="296">
        <v>39972</v>
      </c>
      <c r="E325" s="280">
        <v>182.85</v>
      </c>
      <c r="F325" s="280">
        <v>3</v>
      </c>
      <c r="G325" s="280">
        <v>185.85</v>
      </c>
      <c r="H325" s="280"/>
      <c r="I325" s="659"/>
      <c r="J325" s="407"/>
      <c r="K325" s="283"/>
      <c r="L325" s="661"/>
    </row>
    <row r="326" spans="1:14" x14ac:dyDescent="0.2">
      <c r="A326" s="231">
        <v>5</v>
      </c>
      <c r="B326" s="200">
        <v>274</v>
      </c>
      <c r="C326" s="198" t="s">
        <v>425</v>
      </c>
      <c r="D326" s="296">
        <v>39398</v>
      </c>
      <c r="E326" s="280">
        <v>56.73</v>
      </c>
      <c r="F326" s="280">
        <v>6</v>
      </c>
      <c r="G326" s="280">
        <v>62.73</v>
      </c>
      <c r="H326" s="280"/>
      <c r="I326" s="659"/>
      <c r="J326" s="407"/>
      <c r="K326" s="283"/>
      <c r="L326" s="661"/>
    </row>
    <row r="327" spans="1:14" x14ac:dyDescent="0.2">
      <c r="A327" s="231">
        <v>6</v>
      </c>
      <c r="B327" s="200">
        <v>283</v>
      </c>
      <c r="C327" s="198" t="s">
        <v>426</v>
      </c>
      <c r="D327" s="296">
        <v>39422</v>
      </c>
      <c r="E327" s="280">
        <v>200</v>
      </c>
      <c r="F327" s="280">
        <v>6</v>
      </c>
      <c r="G327" s="280">
        <v>206</v>
      </c>
      <c r="H327" s="280"/>
      <c r="I327" s="659"/>
      <c r="J327" s="407"/>
      <c r="K327" s="283"/>
      <c r="L327" s="661"/>
    </row>
    <row r="328" spans="1:14" x14ac:dyDescent="0.2">
      <c r="A328" s="231">
        <v>7</v>
      </c>
      <c r="B328" s="200">
        <v>326</v>
      </c>
      <c r="C328" s="198" t="s">
        <v>427</v>
      </c>
      <c r="D328" s="296">
        <v>39835</v>
      </c>
      <c r="E328" s="280">
        <v>44.64</v>
      </c>
      <c r="F328" s="280">
        <v>10</v>
      </c>
      <c r="G328" s="280">
        <v>54.64</v>
      </c>
      <c r="H328" s="280"/>
      <c r="I328" s="659"/>
      <c r="J328" s="407"/>
      <c r="K328" s="283"/>
      <c r="L328" s="661"/>
    </row>
    <row r="329" spans="1:14" ht="18.75" thickBot="1" x14ac:dyDescent="0.25">
      <c r="A329" s="232">
        <v>8</v>
      </c>
      <c r="B329" s="236">
        <v>26</v>
      </c>
      <c r="C329" s="240" t="s">
        <v>428</v>
      </c>
      <c r="D329" s="360">
        <v>39998</v>
      </c>
      <c r="E329" s="281" t="s">
        <v>457</v>
      </c>
      <c r="F329" s="281"/>
      <c r="G329" s="287">
        <v>500</v>
      </c>
      <c r="H329" s="281"/>
      <c r="I329" s="660"/>
      <c r="J329" s="408"/>
      <c r="K329" s="284"/>
      <c r="L329" s="662"/>
    </row>
    <row r="331" spans="1:14" ht="27.6" customHeight="1" x14ac:dyDescent="0.2">
      <c r="A331" s="41" t="s">
        <v>473</v>
      </c>
      <c r="C331" s="497" t="s">
        <v>185</v>
      </c>
      <c r="D331" s="37"/>
      <c r="E331" s="709" t="s">
        <v>103</v>
      </c>
      <c r="F331" s="709"/>
      <c r="G331" s="498">
        <v>25.07</v>
      </c>
    </row>
    <row r="332" spans="1:14" ht="34.9" customHeight="1" x14ac:dyDescent="0.2">
      <c r="A332" s="41" t="s">
        <v>474</v>
      </c>
      <c r="C332" s="497" t="s">
        <v>192</v>
      </c>
      <c r="D332" s="37"/>
      <c r="E332" s="709" t="s">
        <v>103</v>
      </c>
      <c r="F332" s="709"/>
      <c r="G332" s="498">
        <v>25.12</v>
      </c>
    </row>
    <row r="333" spans="1:14" ht="28.9" customHeight="1" x14ac:dyDescent="0.2">
      <c r="A333" s="41" t="s">
        <v>475</v>
      </c>
      <c r="C333" s="497" t="s">
        <v>186</v>
      </c>
      <c r="D333" s="37"/>
      <c r="E333" s="709" t="s">
        <v>103</v>
      </c>
      <c r="F333" s="709"/>
      <c r="G333" s="498">
        <v>27</v>
      </c>
    </row>
    <row r="336" spans="1:14" ht="20.25" x14ac:dyDescent="0.3">
      <c r="A336" s="493" t="s">
        <v>469</v>
      </c>
      <c r="B336" s="494"/>
      <c r="C336" s="494"/>
      <c r="D336" s="494"/>
      <c r="F336" s="495"/>
      <c r="G336" s="495" t="s">
        <v>497</v>
      </c>
    </row>
  </sheetData>
  <mergeCells count="137">
    <mergeCell ref="C303:G303"/>
    <mergeCell ref="I115:I122"/>
    <mergeCell ref="K115:K122"/>
    <mergeCell ref="H151:H158"/>
    <mergeCell ref="I151:I158"/>
    <mergeCell ref="E331:F331"/>
    <mergeCell ref="E332:F332"/>
    <mergeCell ref="E333:F333"/>
    <mergeCell ref="C1:L1"/>
    <mergeCell ref="E276:G276"/>
    <mergeCell ref="H61:H68"/>
    <mergeCell ref="I61:I68"/>
    <mergeCell ref="K61:K68"/>
    <mergeCell ref="L61:L68"/>
    <mergeCell ref="H70:H77"/>
    <mergeCell ref="I70:I77"/>
    <mergeCell ref="H196:H203"/>
    <mergeCell ref="I196:I203"/>
    <mergeCell ref="K196:K203"/>
    <mergeCell ref="L196:L203"/>
    <mergeCell ref="K70:K77"/>
    <mergeCell ref="L70:L77"/>
    <mergeCell ref="H106:H113"/>
    <mergeCell ref="I106:I113"/>
    <mergeCell ref="K106:K113"/>
    <mergeCell ref="L106:L113"/>
    <mergeCell ref="H115:H122"/>
    <mergeCell ref="K52:K59"/>
    <mergeCell ref="L52:L59"/>
    <mergeCell ref="H205:H212"/>
    <mergeCell ref="I205:I212"/>
    <mergeCell ref="K205:K212"/>
    <mergeCell ref="L205:L212"/>
    <mergeCell ref="I160:I167"/>
    <mergeCell ref="H160:H167"/>
    <mergeCell ref="L115:L122"/>
    <mergeCell ref="H178:H185"/>
    <mergeCell ref="I178:I185"/>
    <mergeCell ref="K178:K185"/>
    <mergeCell ref="L178:L185"/>
    <mergeCell ref="H169:H176"/>
    <mergeCell ref="I169:I176"/>
    <mergeCell ref="K169:K176"/>
    <mergeCell ref="L169:L176"/>
    <mergeCell ref="K151:K158"/>
    <mergeCell ref="L151:L158"/>
    <mergeCell ref="H124:H131"/>
    <mergeCell ref="I124:I131"/>
    <mergeCell ref="A4:A5"/>
    <mergeCell ref="C4:C5"/>
    <mergeCell ref="E4:K4"/>
    <mergeCell ref="L4:L5"/>
    <mergeCell ref="H97:H104"/>
    <mergeCell ref="I97:I104"/>
    <mergeCell ref="K97:K104"/>
    <mergeCell ref="L97:L104"/>
    <mergeCell ref="H34:H41"/>
    <mergeCell ref="I34:I41"/>
    <mergeCell ref="K34:K41"/>
    <mergeCell ref="L34:L41"/>
    <mergeCell ref="K79:K86"/>
    <mergeCell ref="L79:L86"/>
    <mergeCell ref="I79:I86"/>
    <mergeCell ref="A2:L2"/>
    <mergeCell ref="I7:I14"/>
    <mergeCell ref="H7:H14"/>
    <mergeCell ref="K7:K14"/>
    <mergeCell ref="L7:L14"/>
    <mergeCell ref="B4:B5"/>
    <mergeCell ref="I88:I95"/>
    <mergeCell ref="K88:K95"/>
    <mergeCell ref="L88:L95"/>
    <mergeCell ref="I16:I23"/>
    <mergeCell ref="H16:H23"/>
    <mergeCell ref="H43:H50"/>
    <mergeCell ref="I25:I32"/>
    <mergeCell ref="H25:H32"/>
    <mergeCell ref="L25:L32"/>
    <mergeCell ref="K25:K32"/>
    <mergeCell ref="L16:L23"/>
    <mergeCell ref="I43:I50"/>
    <mergeCell ref="K43:K50"/>
    <mergeCell ref="L43:L50"/>
    <mergeCell ref="H52:H59"/>
    <mergeCell ref="I52:I59"/>
    <mergeCell ref="H88:H95"/>
    <mergeCell ref="H79:H86"/>
    <mergeCell ref="K124:K131"/>
    <mergeCell ref="L124:L131"/>
    <mergeCell ref="H142:H149"/>
    <mergeCell ref="I142:I149"/>
    <mergeCell ref="K142:K149"/>
    <mergeCell ref="L142:L149"/>
    <mergeCell ref="H133:H140"/>
    <mergeCell ref="I133:I140"/>
    <mergeCell ref="H187:H194"/>
    <mergeCell ref="I187:I194"/>
    <mergeCell ref="K187:K194"/>
    <mergeCell ref="L187:L194"/>
    <mergeCell ref="H214:H221"/>
    <mergeCell ref="I214:I221"/>
    <mergeCell ref="K214:K221"/>
    <mergeCell ref="L214:L221"/>
    <mergeCell ref="L160:L167"/>
    <mergeCell ref="K160:K167"/>
    <mergeCell ref="K133:K140"/>
    <mergeCell ref="L133:L140"/>
    <mergeCell ref="H232:H239"/>
    <mergeCell ref="I232:I239"/>
    <mergeCell ref="K232:K239"/>
    <mergeCell ref="L232:L239"/>
    <mergeCell ref="H223:H230"/>
    <mergeCell ref="I223:I230"/>
    <mergeCell ref="L223:L230"/>
    <mergeCell ref="H241:H248"/>
    <mergeCell ref="I241:I248"/>
    <mergeCell ref="K241:K248"/>
    <mergeCell ref="L241:L248"/>
    <mergeCell ref="H260:H267"/>
    <mergeCell ref="I250:I257"/>
    <mergeCell ref="L250:L257"/>
    <mergeCell ref="I259:I266"/>
    <mergeCell ref="L259:L266"/>
    <mergeCell ref="I268:I275"/>
    <mergeCell ref="L268:L275"/>
    <mergeCell ref="I277:I284"/>
    <mergeCell ref="L277:L284"/>
    <mergeCell ref="I286:I293"/>
    <mergeCell ref="L286:L293"/>
    <mergeCell ref="I322:I329"/>
    <mergeCell ref="L322:L329"/>
    <mergeCell ref="I304:I311"/>
    <mergeCell ref="L304:L311"/>
    <mergeCell ref="I313:I320"/>
    <mergeCell ref="L313:L320"/>
    <mergeCell ref="L295:L302"/>
    <mergeCell ref="I295:I302"/>
  </mergeCells>
  <phoneticPr fontId="2" type="noConversion"/>
  <conditionalFormatting sqref="G16:G23">
    <cfRule type="top10" dxfId="65" priority="141" percent="1" rank="1"/>
  </conditionalFormatting>
  <conditionalFormatting sqref="G70:G77">
    <cfRule type="top10" dxfId="64" priority="133" percent="1" rank="1"/>
  </conditionalFormatting>
  <conditionalFormatting sqref="G79:G86">
    <cfRule type="top10" dxfId="63" priority="132" percent="1" rank="1"/>
  </conditionalFormatting>
  <conditionalFormatting sqref="G88:G95">
    <cfRule type="top10" dxfId="62" priority="131" percent="1" rank="1"/>
  </conditionalFormatting>
  <conditionalFormatting sqref="G97:G104">
    <cfRule type="top10" dxfId="61" priority="130" percent="1" rank="1"/>
  </conditionalFormatting>
  <conditionalFormatting sqref="G106:G113">
    <cfRule type="top10" dxfId="60" priority="129" percent="1" rank="1"/>
  </conditionalFormatting>
  <conditionalFormatting sqref="G115:G122">
    <cfRule type="top10" dxfId="59" priority="128" percent="1" rank="1"/>
  </conditionalFormatting>
  <conditionalFormatting sqref="G151:G158">
    <cfRule type="top10" dxfId="58" priority="124" percent="1" rank="1"/>
  </conditionalFormatting>
  <conditionalFormatting sqref="G151:G158">
    <cfRule type="top10" dxfId="57" priority="120" percent="1" rank="1"/>
  </conditionalFormatting>
  <conditionalFormatting sqref="G160:G167">
    <cfRule type="top10" dxfId="56" priority="119" percent="1" rank="1"/>
  </conditionalFormatting>
  <conditionalFormatting sqref="G178:G185">
    <cfRule type="top10" dxfId="55" priority="114" percent="1" rank="1"/>
  </conditionalFormatting>
  <conditionalFormatting sqref="G178:G185">
    <cfRule type="top10" dxfId="54" priority="113" percent="1" rank="1"/>
  </conditionalFormatting>
  <conditionalFormatting sqref="G187:G195">
    <cfRule type="top10" dxfId="53" priority="110" percent="1" rank="1"/>
  </conditionalFormatting>
  <conditionalFormatting sqref="G187:G195">
    <cfRule type="top10" dxfId="52" priority="109" percent="1" rank="1"/>
  </conditionalFormatting>
  <conditionalFormatting sqref="G214:G222">
    <cfRule type="top10" dxfId="51" priority="101" percent="1" rank="1"/>
  </conditionalFormatting>
  <conditionalFormatting sqref="G214:G221">
    <cfRule type="top10" dxfId="50" priority="99" percent="1" rank="1"/>
  </conditionalFormatting>
  <conditionalFormatting sqref="G214:G222">
    <cfRule type="top10" dxfId="49" priority="90" percent="1" rank="1"/>
  </conditionalFormatting>
  <conditionalFormatting sqref="G214:G222">
    <cfRule type="top10" dxfId="48" priority="89" percent="1" rank="1"/>
  </conditionalFormatting>
  <conditionalFormatting sqref="G214:G222">
    <cfRule type="top10" dxfId="47" priority="85" percent="1" rank="1"/>
  </conditionalFormatting>
  <conditionalFormatting sqref="G260:G267">
    <cfRule type="top10" dxfId="46" priority="81" percent="1" rank="1"/>
  </conditionalFormatting>
  <conditionalFormatting sqref="G232:G240">
    <cfRule type="top10" dxfId="45" priority="60" percent="1" rank="1"/>
  </conditionalFormatting>
  <conditionalFormatting sqref="G232:G240">
    <cfRule type="top10" dxfId="44" priority="59" percent="1" rank="1"/>
  </conditionalFormatting>
  <conditionalFormatting sqref="G25:G32">
    <cfRule type="top10" dxfId="43" priority="58" percent="1" rank="1"/>
  </conditionalFormatting>
  <conditionalFormatting sqref="G34:G41">
    <cfRule type="top10" dxfId="42" priority="57" percent="1" rank="1"/>
  </conditionalFormatting>
  <conditionalFormatting sqref="G43:G50">
    <cfRule type="top10" dxfId="41" priority="55" percent="1" rank="1"/>
  </conditionalFormatting>
  <conditionalFormatting sqref="G52:G59">
    <cfRule type="top10" dxfId="40" priority="54" percent="1" rank="1"/>
  </conditionalFormatting>
  <conditionalFormatting sqref="G61:G68">
    <cfRule type="top10" dxfId="39" priority="53" percent="1" rank="1"/>
  </conditionalFormatting>
  <conditionalFormatting sqref="G7:G14">
    <cfRule type="top10" dxfId="38" priority="51" percent="1" rank="1"/>
  </conditionalFormatting>
  <conditionalFormatting sqref="G124:G131">
    <cfRule type="top10" dxfId="37" priority="50" percent="1" rank="1"/>
  </conditionalFormatting>
  <conditionalFormatting sqref="G142:G149">
    <cfRule type="top10" dxfId="36" priority="49" percent="1" rank="1"/>
  </conditionalFormatting>
  <conditionalFormatting sqref="G223:G230">
    <cfRule type="top10" dxfId="35" priority="35" percent="1" rank="1"/>
  </conditionalFormatting>
  <conditionalFormatting sqref="G223:G230">
    <cfRule type="top10" dxfId="34" priority="34" percent="1" rank="1"/>
  </conditionalFormatting>
  <conditionalFormatting sqref="G223:G230">
    <cfRule type="top10" dxfId="33" priority="33" percent="1" rank="1"/>
  </conditionalFormatting>
  <conditionalFormatting sqref="G223:G230">
    <cfRule type="top10" dxfId="32" priority="32" percent="1" rank="1"/>
  </conditionalFormatting>
  <conditionalFormatting sqref="G223:G230">
    <cfRule type="top10" dxfId="31" priority="31" percent="1" rank="1"/>
  </conditionalFormatting>
  <conditionalFormatting sqref="G223:G230">
    <cfRule type="top10" dxfId="30" priority="36" percent="1" rank="1"/>
  </conditionalFormatting>
  <conditionalFormatting sqref="G223:G230">
    <cfRule type="top10" dxfId="29" priority="37" percent="1" rank="1"/>
  </conditionalFormatting>
  <conditionalFormatting sqref="G241:G248">
    <cfRule type="top10" dxfId="28" priority="24" percent="1" rank="1"/>
  </conditionalFormatting>
  <conditionalFormatting sqref="G241:G248">
    <cfRule type="top10" dxfId="27" priority="23" percent="1" rank="1"/>
  </conditionalFormatting>
  <conditionalFormatting sqref="G258">
    <cfRule type="top10" dxfId="26" priority="22" percent="1" rank="1"/>
  </conditionalFormatting>
  <conditionalFormatting sqref="G133:G140">
    <cfRule type="top10" dxfId="25" priority="20" percent="1" rank="1"/>
  </conditionalFormatting>
  <conditionalFormatting sqref="G133:G140">
    <cfRule type="top10" dxfId="24" priority="19" percent="1" rank="1"/>
  </conditionalFormatting>
  <conditionalFormatting sqref="G196:G203">
    <cfRule type="top10" dxfId="23" priority="18" percent="1" rank="1"/>
  </conditionalFormatting>
  <conditionalFormatting sqref="G196:G203">
    <cfRule type="top10" dxfId="22" priority="17" percent="1" rank="1"/>
  </conditionalFormatting>
  <conditionalFormatting sqref="G249">
    <cfRule type="top10" dxfId="21" priority="166" percent="1" rank="1"/>
  </conditionalFormatting>
  <conditionalFormatting sqref="G169:G176">
    <cfRule type="top10" dxfId="20" priority="167" percent="1" rank="1"/>
  </conditionalFormatting>
  <conditionalFormatting sqref="G214:G221 G260:G267">
    <cfRule type="top10" dxfId="19" priority="168" percent="1" rank="1"/>
  </conditionalFormatting>
  <conditionalFormatting sqref="G214:G222 G260:G267">
    <cfRule type="top10" dxfId="18" priority="170" percent="1" rank="1"/>
  </conditionalFormatting>
  <conditionalFormatting sqref="G212">
    <cfRule type="top10" dxfId="17" priority="16" percent="1" rank="1"/>
  </conditionalFormatting>
  <conditionalFormatting sqref="G212">
    <cfRule type="top10" dxfId="16" priority="15" percent="1" rank="1"/>
  </conditionalFormatting>
  <conditionalFormatting sqref="G205:G211">
    <cfRule type="top10" dxfId="15" priority="214" percent="1" rank="1"/>
  </conditionalFormatting>
  <conditionalFormatting sqref="G250:G257">
    <cfRule type="top10" dxfId="14" priority="14" percent="1" rank="1"/>
  </conditionalFormatting>
  <conditionalFormatting sqref="G250:G257">
    <cfRule type="top10" dxfId="13" priority="13" percent="1" rank="1"/>
  </conditionalFormatting>
  <conditionalFormatting sqref="G268:G275">
    <cfRule type="top10" dxfId="12" priority="12" percent="1" rank="1"/>
  </conditionalFormatting>
  <conditionalFormatting sqref="G268:G275">
    <cfRule type="top10" dxfId="11" priority="11" percent="1" rank="1"/>
  </conditionalFormatting>
  <conditionalFormatting sqref="G277:G284">
    <cfRule type="top10" dxfId="10" priority="10" percent="1" rank="1"/>
  </conditionalFormatting>
  <conditionalFormatting sqref="G277:G284">
    <cfRule type="top10" dxfId="9" priority="9" percent="1" rank="1"/>
  </conditionalFormatting>
  <conditionalFormatting sqref="G286:G294">
    <cfRule type="top10" dxfId="8" priority="8" percent="1" rank="1"/>
  </conditionalFormatting>
  <conditionalFormatting sqref="G286:G294">
    <cfRule type="top10" dxfId="7" priority="7" percent="1" rank="1"/>
  </conditionalFormatting>
  <conditionalFormatting sqref="G322:G329">
    <cfRule type="top10" dxfId="6" priority="6" percent="1" rank="1"/>
  </conditionalFormatting>
  <conditionalFormatting sqref="G322:G329">
    <cfRule type="top10" dxfId="5" priority="5" percent="1" rank="1"/>
  </conditionalFormatting>
  <conditionalFormatting sqref="G295:G302">
    <cfRule type="top10" dxfId="4" priority="4" percent="1" rank="1"/>
  </conditionalFormatting>
  <conditionalFormatting sqref="G295:G302">
    <cfRule type="top10" dxfId="3" priority="3" percent="1" rank="1"/>
  </conditionalFormatting>
  <conditionalFormatting sqref="G304:G320">
    <cfRule type="top10" dxfId="2" priority="2" percent="1" rank="1"/>
  </conditionalFormatting>
  <conditionalFormatting sqref="G304:G320">
    <cfRule type="top10" dxfId="1" priority="1" percent="1" rank="1"/>
  </conditionalFormatting>
  <printOptions horizontalCentered="1"/>
  <pageMargins left="0.39370078740157483" right="0" top="0.19685039370078741" bottom="0.19685039370078741" header="0" footer="0"/>
  <pageSetup paperSize="9" scale="73" fitToHeight="7" orientation="portrait" r:id="rId1"/>
  <headerFooter alignWithMargins="0">
    <oddFooter>&amp;R&amp;P</oddFooter>
  </headerFooter>
  <rowBreaks count="2" manualBreakCount="2">
    <brk id="93" max="11" man="1"/>
    <brk id="149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28" zoomScale="80" zoomScaleNormal="90" zoomScaleSheetLayoutView="80" workbookViewId="0">
      <selection activeCell="N37" sqref="N37"/>
    </sheetView>
  </sheetViews>
  <sheetFormatPr defaultColWidth="9.140625" defaultRowHeight="15" x14ac:dyDescent="0.3"/>
  <cols>
    <col min="1" max="1" width="5" style="12" customWidth="1"/>
    <col min="2" max="2" width="42.5703125" style="12" customWidth="1"/>
    <col min="3" max="10" width="13" style="12" customWidth="1"/>
    <col min="11" max="12" width="10.28515625" style="12" customWidth="1"/>
    <col min="13" max="13" width="9.140625" style="25"/>
    <col min="14" max="14" width="13.140625" style="25" customWidth="1"/>
    <col min="15" max="16384" width="9.140625" style="25"/>
  </cols>
  <sheetData>
    <row r="1" spans="1:12" ht="23.25" customHeight="1" x14ac:dyDescent="0.3">
      <c r="A1" s="711" t="s">
        <v>29</v>
      </c>
      <c r="B1" s="711"/>
      <c r="C1" s="711"/>
      <c r="D1" s="711"/>
      <c r="E1" s="711"/>
      <c r="F1" s="711"/>
      <c r="G1" s="711"/>
      <c r="H1" s="711"/>
      <c r="I1" s="711"/>
      <c r="J1" s="711"/>
      <c r="K1" s="711"/>
      <c r="L1" s="711"/>
    </row>
    <row r="2" spans="1:12" ht="20.25" x14ac:dyDescent="0.3">
      <c r="A2" s="26"/>
      <c r="B2" s="26"/>
      <c r="C2" s="27"/>
      <c r="D2" s="27"/>
      <c r="E2" s="27"/>
      <c r="F2" s="27"/>
      <c r="G2" s="27"/>
      <c r="H2" s="28"/>
      <c r="I2" s="29"/>
      <c r="J2" s="29"/>
      <c r="K2" s="29"/>
    </row>
    <row r="3" spans="1:12" ht="16.5" x14ac:dyDescent="0.3">
      <c r="A3" s="30" t="s">
        <v>63</v>
      </c>
      <c r="B3" s="30"/>
      <c r="C3" s="31"/>
      <c r="D3" s="32"/>
      <c r="E3" s="31"/>
      <c r="F3" s="25"/>
      <c r="G3" s="33"/>
      <c r="I3" s="34"/>
      <c r="J3" s="34"/>
      <c r="K3" s="35"/>
      <c r="L3" s="36" t="s">
        <v>7</v>
      </c>
    </row>
    <row r="4" spans="1:12" ht="21.75" customHeight="1" x14ac:dyDescent="0.3">
      <c r="A4" s="712" t="s">
        <v>15</v>
      </c>
      <c r="B4" s="712"/>
      <c r="C4" s="712"/>
      <c r="D4" s="712"/>
      <c r="E4" s="712"/>
      <c r="F4" s="712"/>
      <c r="G4" s="712"/>
      <c r="H4" s="712"/>
      <c r="I4" s="712"/>
      <c r="J4" s="712"/>
      <c r="K4" s="712"/>
      <c r="L4" s="712"/>
    </row>
    <row r="5" spans="1:12" ht="30" customHeight="1" thickBot="1" x14ac:dyDescent="0.35">
      <c r="A5" s="713" t="s">
        <v>56</v>
      </c>
      <c r="B5" s="713"/>
      <c r="C5" s="713"/>
      <c r="D5" s="713"/>
      <c r="E5" s="713"/>
      <c r="F5" s="713"/>
      <c r="G5" s="713"/>
      <c r="H5" s="713"/>
      <c r="I5" s="713"/>
      <c r="J5" s="713"/>
      <c r="K5" s="713"/>
      <c r="L5" s="713"/>
    </row>
    <row r="6" spans="1:12" s="37" customFormat="1" ht="39" thickBot="1" x14ac:dyDescent="0.25">
      <c r="A6" s="38" t="s">
        <v>0</v>
      </c>
      <c r="B6" s="39" t="s">
        <v>8</v>
      </c>
      <c r="C6" s="24" t="s">
        <v>9</v>
      </c>
      <c r="D6" s="24" t="s">
        <v>36</v>
      </c>
      <c r="E6" s="24" t="s">
        <v>10</v>
      </c>
      <c r="F6" s="24" t="s">
        <v>16</v>
      </c>
      <c r="G6" s="24" t="s">
        <v>11</v>
      </c>
      <c r="H6" s="24" t="s">
        <v>12</v>
      </c>
      <c r="I6" s="24" t="s">
        <v>31</v>
      </c>
      <c r="J6" s="24" t="s">
        <v>13</v>
      </c>
      <c r="K6" s="23" t="s">
        <v>14</v>
      </c>
      <c r="L6" s="73" t="s">
        <v>2</v>
      </c>
    </row>
    <row r="7" spans="1:12" s="41" customFormat="1" ht="24" customHeight="1" x14ac:dyDescent="0.25">
      <c r="A7" s="75">
        <v>1</v>
      </c>
      <c r="B7" s="67" t="s">
        <v>65</v>
      </c>
      <c r="C7" s="50">
        <v>6</v>
      </c>
      <c r="D7" s="50">
        <v>6</v>
      </c>
      <c r="E7" s="50">
        <v>6</v>
      </c>
      <c r="F7" s="50">
        <v>6</v>
      </c>
      <c r="G7" s="50">
        <v>6</v>
      </c>
      <c r="H7" s="50">
        <v>6</v>
      </c>
      <c r="I7" s="50">
        <v>5</v>
      </c>
      <c r="J7" s="50">
        <v>6</v>
      </c>
      <c r="K7" s="52">
        <f t="shared" ref="K7:K50" si="0">SUM(C7:J7)</f>
        <v>47</v>
      </c>
      <c r="L7" s="76"/>
    </row>
    <row r="8" spans="1:12" s="41" customFormat="1" ht="24" customHeight="1" x14ac:dyDescent="0.25">
      <c r="A8" s="45">
        <v>2</v>
      </c>
      <c r="B8" s="67" t="s">
        <v>66</v>
      </c>
      <c r="C8" s="51">
        <v>9</v>
      </c>
      <c r="D8" s="51">
        <v>7</v>
      </c>
      <c r="E8" s="51">
        <v>7</v>
      </c>
      <c r="F8" s="51">
        <v>7</v>
      </c>
      <c r="G8" s="51">
        <v>6</v>
      </c>
      <c r="H8" s="51">
        <v>6</v>
      </c>
      <c r="I8" s="51">
        <v>6</v>
      </c>
      <c r="J8" s="51">
        <v>7</v>
      </c>
      <c r="K8" s="53">
        <f t="shared" si="0"/>
        <v>55</v>
      </c>
      <c r="L8" s="77"/>
    </row>
    <row r="9" spans="1:12" s="41" customFormat="1" ht="24" customHeight="1" x14ac:dyDescent="0.25">
      <c r="A9" s="45">
        <v>3</v>
      </c>
      <c r="B9" s="67" t="s">
        <v>67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3">
        <f t="shared" si="0"/>
        <v>0</v>
      </c>
      <c r="L9" s="78"/>
    </row>
    <row r="10" spans="1:12" s="41" customFormat="1" ht="24" customHeight="1" x14ac:dyDescent="0.25">
      <c r="A10" s="45">
        <v>4</v>
      </c>
      <c r="B10" s="67" t="s">
        <v>51</v>
      </c>
      <c r="C10" s="51">
        <v>10</v>
      </c>
      <c r="D10" s="51">
        <v>10</v>
      </c>
      <c r="E10" s="51">
        <v>9</v>
      </c>
      <c r="F10" s="51">
        <v>8</v>
      </c>
      <c r="G10" s="51">
        <v>10</v>
      </c>
      <c r="H10" s="51">
        <v>9</v>
      </c>
      <c r="I10" s="51">
        <v>10</v>
      </c>
      <c r="J10" s="51">
        <v>9</v>
      </c>
      <c r="K10" s="53">
        <f t="shared" si="0"/>
        <v>75</v>
      </c>
      <c r="L10" s="79"/>
    </row>
    <row r="11" spans="1:12" s="41" customFormat="1" ht="24" customHeight="1" x14ac:dyDescent="0.25">
      <c r="A11" s="45">
        <v>5</v>
      </c>
      <c r="B11" s="67" t="s">
        <v>68</v>
      </c>
      <c r="C11" s="51">
        <v>5</v>
      </c>
      <c r="D11" s="51">
        <v>4</v>
      </c>
      <c r="E11" s="51">
        <v>2</v>
      </c>
      <c r="F11" s="51">
        <v>2</v>
      </c>
      <c r="G11" s="51">
        <v>4</v>
      </c>
      <c r="H11" s="51">
        <v>4</v>
      </c>
      <c r="I11" s="51">
        <v>4</v>
      </c>
      <c r="J11" s="51">
        <v>3</v>
      </c>
      <c r="K11" s="53">
        <f t="shared" si="0"/>
        <v>28</v>
      </c>
      <c r="L11" s="77"/>
    </row>
    <row r="12" spans="1:12" s="41" customFormat="1" ht="24" customHeight="1" x14ac:dyDescent="0.25">
      <c r="A12" s="45">
        <v>6</v>
      </c>
      <c r="B12" s="67" t="s">
        <v>69</v>
      </c>
      <c r="C12" s="51">
        <v>5</v>
      </c>
      <c r="D12" s="51">
        <v>6</v>
      </c>
      <c r="E12" s="51">
        <v>0</v>
      </c>
      <c r="F12" s="51">
        <v>0</v>
      </c>
      <c r="G12" s="51">
        <v>4</v>
      </c>
      <c r="H12" s="51">
        <v>3</v>
      </c>
      <c r="I12" s="51">
        <v>5</v>
      </c>
      <c r="J12" s="51">
        <v>3</v>
      </c>
      <c r="K12" s="53">
        <f t="shared" si="0"/>
        <v>26</v>
      </c>
      <c r="L12" s="77"/>
    </row>
    <row r="13" spans="1:12" s="41" customFormat="1" ht="24" customHeight="1" x14ac:dyDescent="0.25">
      <c r="A13" s="45">
        <v>7</v>
      </c>
      <c r="B13" s="67" t="s">
        <v>70</v>
      </c>
      <c r="C13" s="51">
        <v>7</v>
      </c>
      <c r="D13" s="51">
        <v>7</v>
      </c>
      <c r="E13" s="51">
        <v>6</v>
      </c>
      <c r="F13" s="51">
        <v>4</v>
      </c>
      <c r="G13" s="51">
        <v>4</v>
      </c>
      <c r="H13" s="51">
        <v>4</v>
      </c>
      <c r="I13" s="51">
        <v>5</v>
      </c>
      <c r="J13" s="51">
        <v>4</v>
      </c>
      <c r="K13" s="53">
        <f t="shared" si="0"/>
        <v>41</v>
      </c>
      <c r="L13" s="77"/>
    </row>
    <row r="14" spans="1:12" s="41" customFormat="1" ht="24" customHeight="1" x14ac:dyDescent="0.25">
      <c r="A14" s="45">
        <v>8</v>
      </c>
      <c r="B14" s="67" t="s">
        <v>71</v>
      </c>
      <c r="C14" s="51">
        <v>8</v>
      </c>
      <c r="D14" s="51">
        <v>6</v>
      </c>
      <c r="E14" s="51">
        <v>5</v>
      </c>
      <c r="F14" s="51">
        <v>0</v>
      </c>
      <c r="G14" s="51">
        <v>5</v>
      </c>
      <c r="H14" s="51">
        <v>4</v>
      </c>
      <c r="I14" s="51">
        <v>0</v>
      </c>
      <c r="J14" s="51">
        <v>3</v>
      </c>
      <c r="K14" s="53">
        <f t="shared" si="0"/>
        <v>31</v>
      </c>
      <c r="L14" s="77"/>
    </row>
    <row r="15" spans="1:12" s="41" customFormat="1" ht="24" customHeight="1" x14ac:dyDescent="0.25">
      <c r="A15" s="45">
        <v>9</v>
      </c>
      <c r="B15" s="67" t="s">
        <v>37</v>
      </c>
      <c r="C15" s="51">
        <v>9</v>
      </c>
      <c r="D15" s="51">
        <v>9</v>
      </c>
      <c r="E15" s="51">
        <v>8</v>
      </c>
      <c r="F15" s="51">
        <v>8</v>
      </c>
      <c r="G15" s="51">
        <v>9</v>
      </c>
      <c r="H15" s="51">
        <v>8</v>
      </c>
      <c r="I15" s="51">
        <v>9</v>
      </c>
      <c r="J15" s="51">
        <v>8</v>
      </c>
      <c r="K15" s="53">
        <f t="shared" si="0"/>
        <v>68</v>
      </c>
      <c r="L15" s="77"/>
    </row>
    <row r="16" spans="1:12" s="41" customFormat="1" ht="24" customHeight="1" x14ac:dyDescent="0.25">
      <c r="A16" s="45">
        <v>10</v>
      </c>
      <c r="B16" s="67" t="s">
        <v>38</v>
      </c>
      <c r="C16" s="51">
        <v>8</v>
      </c>
      <c r="D16" s="51">
        <v>8</v>
      </c>
      <c r="E16" s="51">
        <v>5</v>
      </c>
      <c r="F16" s="51">
        <v>6</v>
      </c>
      <c r="G16" s="51">
        <v>6</v>
      </c>
      <c r="H16" s="51">
        <v>6</v>
      </c>
      <c r="I16" s="51">
        <v>7</v>
      </c>
      <c r="J16" s="51">
        <v>6</v>
      </c>
      <c r="K16" s="53">
        <f t="shared" si="0"/>
        <v>52</v>
      </c>
      <c r="L16" s="77"/>
    </row>
    <row r="17" spans="1:12" s="41" customFormat="1" ht="24" customHeight="1" x14ac:dyDescent="0.25">
      <c r="A17" s="45">
        <v>11</v>
      </c>
      <c r="B17" s="67" t="s">
        <v>72</v>
      </c>
      <c r="C17" s="51">
        <v>10</v>
      </c>
      <c r="D17" s="51">
        <v>10</v>
      </c>
      <c r="E17" s="51">
        <v>9</v>
      </c>
      <c r="F17" s="51">
        <v>6</v>
      </c>
      <c r="G17" s="51">
        <v>9</v>
      </c>
      <c r="H17" s="51">
        <v>9</v>
      </c>
      <c r="I17" s="51">
        <v>10</v>
      </c>
      <c r="J17" s="51">
        <v>9</v>
      </c>
      <c r="K17" s="53">
        <f t="shared" si="0"/>
        <v>72</v>
      </c>
      <c r="L17" s="79"/>
    </row>
    <row r="18" spans="1:12" s="41" customFormat="1" ht="24" customHeight="1" x14ac:dyDescent="0.25">
      <c r="A18" s="45">
        <v>12</v>
      </c>
      <c r="B18" s="67" t="s">
        <v>19</v>
      </c>
      <c r="C18" s="51">
        <v>7</v>
      </c>
      <c r="D18" s="51">
        <v>6</v>
      </c>
      <c r="E18" s="51">
        <v>6</v>
      </c>
      <c r="F18" s="51">
        <v>7</v>
      </c>
      <c r="G18" s="51">
        <v>6</v>
      </c>
      <c r="H18" s="51">
        <v>5</v>
      </c>
      <c r="I18" s="51">
        <v>7</v>
      </c>
      <c r="J18" s="51">
        <v>6</v>
      </c>
      <c r="K18" s="53">
        <f t="shared" si="0"/>
        <v>50</v>
      </c>
      <c r="L18" s="77"/>
    </row>
    <row r="19" spans="1:12" s="41" customFormat="1" ht="24" customHeight="1" x14ac:dyDescent="0.25">
      <c r="A19" s="45">
        <v>13</v>
      </c>
      <c r="B19" s="67" t="s">
        <v>73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3">
        <f t="shared" si="0"/>
        <v>0</v>
      </c>
      <c r="L19" s="78"/>
    </row>
    <row r="20" spans="1:12" s="41" customFormat="1" ht="24" customHeight="1" x14ac:dyDescent="0.25">
      <c r="A20" s="45">
        <v>14</v>
      </c>
      <c r="B20" s="67" t="s">
        <v>23</v>
      </c>
      <c r="C20" s="51">
        <v>7</v>
      </c>
      <c r="D20" s="51">
        <v>7</v>
      </c>
      <c r="E20" s="51">
        <v>6</v>
      </c>
      <c r="F20" s="51">
        <v>6</v>
      </c>
      <c r="G20" s="51">
        <v>6</v>
      </c>
      <c r="H20" s="51">
        <v>6</v>
      </c>
      <c r="I20" s="51">
        <v>7</v>
      </c>
      <c r="J20" s="51">
        <v>6</v>
      </c>
      <c r="K20" s="53">
        <f t="shared" si="0"/>
        <v>51</v>
      </c>
      <c r="L20" s="77"/>
    </row>
    <row r="21" spans="1:12" s="41" customFormat="1" ht="24" customHeight="1" x14ac:dyDescent="0.25">
      <c r="A21" s="45">
        <v>15</v>
      </c>
      <c r="B21" s="67" t="s">
        <v>74</v>
      </c>
      <c r="C21" s="51">
        <v>5</v>
      </c>
      <c r="D21" s="51">
        <v>4</v>
      </c>
      <c r="E21" s="51">
        <v>4</v>
      </c>
      <c r="F21" s="51">
        <v>3</v>
      </c>
      <c r="G21" s="51">
        <v>4</v>
      </c>
      <c r="H21" s="51">
        <v>4</v>
      </c>
      <c r="I21" s="51">
        <v>0</v>
      </c>
      <c r="J21" s="51">
        <v>3</v>
      </c>
      <c r="K21" s="53">
        <f t="shared" si="0"/>
        <v>27</v>
      </c>
      <c r="L21" s="77"/>
    </row>
    <row r="22" spans="1:12" s="41" customFormat="1" ht="24" customHeight="1" x14ac:dyDescent="0.25">
      <c r="A22" s="45">
        <v>16</v>
      </c>
      <c r="B22" s="67" t="s">
        <v>75</v>
      </c>
      <c r="C22" s="51">
        <v>7</v>
      </c>
      <c r="D22" s="51">
        <v>7</v>
      </c>
      <c r="E22" s="51">
        <v>7</v>
      </c>
      <c r="F22" s="51">
        <v>6</v>
      </c>
      <c r="G22" s="51">
        <v>6</v>
      </c>
      <c r="H22" s="51">
        <v>0</v>
      </c>
      <c r="I22" s="51">
        <v>6</v>
      </c>
      <c r="J22" s="51">
        <v>6</v>
      </c>
      <c r="K22" s="53">
        <f t="shared" si="0"/>
        <v>45</v>
      </c>
      <c r="L22" s="77"/>
    </row>
    <row r="23" spans="1:12" s="41" customFormat="1" ht="24" customHeight="1" x14ac:dyDescent="0.25">
      <c r="A23" s="45">
        <v>17</v>
      </c>
      <c r="B23" s="67" t="s">
        <v>21</v>
      </c>
      <c r="C23" s="51">
        <v>6</v>
      </c>
      <c r="D23" s="51">
        <v>7</v>
      </c>
      <c r="E23" s="51">
        <v>5</v>
      </c>
      <c r="F23" s="51">
        <v>5</v>
      </c>
      <c r="G23" s="51">
        <v>6</v>
      </c>
      <c r="H23" s="51">
        <v>5</v>
      </c>
      <c r="I23" s="51">
        <v>4</v>
      </c>
      <c r="J23" s="51">
        <v>5</v>
      </c>
      <c r="K23" s="53">
        <f t="shared" si="0"/>
        <v>43</v>
      </c>
      <c r="L23" s="77"/>
    </row>
    <row r="24" spans="1:12" s="41" customFormat="1" ht="24" customHeight="1" x14ac:dyDescent="0.25">
      <c r="A24" s="45">
        <v>18</v>
      </c>
      <c r="B24" s="67" t="s">
        <v>40</v>
      </c>
      <c r="C24" s="51">
        <v>7</v>
      </c>
      <c r="D24" s="51">
        <v>6</v>
      </c>
      <c r="E24" s="51">
        <v>6</v>
      </c>
      <c r="F24" s="51">
        <v>4</v>
      </c>
      <c r="G24" s="51">
        <v>6</v>
      </c>
      <c r="H24" s="51">
        <v>5</v>
      </c>
      <c r="I24" s="51">
        <v>5</v>
      </c>
      <c r="J24" s="51">
        <v>5</v>
      </c>
      <c r="K24" s="53">
        <f t="shared" si="0"/>
        <v>44</v>
      </c>
      <c r="L24" s="77"/>
    </row>
    <row r="25" spans="1:12" s="41" customFormat="1" ht="24" customHeight="1" x14ac:dyDescent="0.25">
      <c r="A25" s="45">
        <v>19</v>
      </c>
      <c r="B25" s="67" t="s">
        <v>76</v>
      </c>
      <c r="C25" s="51">
        <v>8</v>
      </c>
      <c r="D25" s="51">
        <v>7</v>
      </c>
      <c r="E25" s="51">
        <v>6</v>
      </c>
      <c r="F25" s="51">
        <v>5</v>
      </c>
      <c r="G25" s="51">
        <v>5</v>
      </c>
      <c r="H25" s="51">
        <v>5</v>
      </c>
      <c r="I25" s="51">
        <v>6</v>
      </c>
      <c r="J25" s="51">
        <v>5</v>
      </c>
      <c r="K25" s="53">
        <f t="shared" si="0"/>
        <v>47</v>
      </c>
      <c r="L25" s="77"/>
    </row>
    <row r="26" spans="1:12" s="41" customFormat="1" ht="24" customHeight="1" x14ac:dyDescent="0.25">
      <c r="A26" s="45">
        <v>20</v>
      </c>
      <c r="B26" s="67" t="s">
        <v>77</v>
      </c>
      <c r="C26" s="51">
        <v>6</v>
      </c>
      <c r="D26" s="51">
        <v>6</v>
      </c>
      <c r="E26" s="51">
        <v>5</v>
      </c>
      <c r="F26" s="51">
        <v>0</v>
      </c>
      <c r="G26" s="51">
        <v>4</v>
      </c>
      <c r="H26" s="51">
        <v>5</v>
      </c>
      <c r="I26" s="51">
        <v>5</v>
      </c>
      <c r="J26" s="51">
        <v>5</v>
      </c>
      <c r="K26" s="53">
        <f t="shared" si="0"/>
        <v>36</v>
      </c>
      <c r="L26" s="77"/>
    </row>
    <row r="27" spans="1:12" s="41" customFormat="1" ht="24" customHeight="1" x14ac:dyDescent="0.25">
      <c r="A27" s="45">
        <v>21</v>
      </c>
      <c r="B27" s="67" t="s">
        <v>78</v>
      </c>
      <c r="C27" s="51">
        <v>5</v>
      </c>
      <c r="D27" s="51">
        <v>7</v>
      </c>
      <c r="E27" s="51">
        <v>6</v>
      </c>
      <c r="F27" s="51">
        <v>5</v>
      </c>
      <c r="G27" s="51">
        <v>5</v>
      </c>
      <c r="H27" s="51">
        <v>5</v>
      </c>
      <c r="I27" s="51">
        <v>6</v>
      </c>
      <c r="J27" s="51">
        <v>5</v>
      </c>
      <c r="K27" s="53">
        <f t="shared" si="0"/>
        <v>44</v>
      </c>
      <c r="L27" s="77"/>
    </row>
    <row r="28" spans="1:12" s="41" customFormat="1" ht="24" customHeight="1" x14ac:dyDescent="0.25">
      <c r="A28" s="45">
        <v>22</v>
      </c>
      <c r="B28" s="67" t="s">
        <v>79</v>
      </c>
      <c r="C28" s="51">
        <v>9</v>
      </c>
      <c r="D28" s="51">
        <v>7</v>
      </c>
      <c r="E28" s="51">
        <v>6</v>
      </c>
      <c r="F28" s="51">
        <v>5</v>
      </c>
      <c r="G28" s="51">
        <v>5</v>
      </c>
      <c r="H28" s="51">
        <v>6</v>
      </c>
      <c r="I28" s="51">
        <v>6</v>
      </c>
      <c r="J28" s="51">
        <v>6</v>
      </c>
      <c r="K28" s="53">
        <f t="shared" si="0"/>
        <v>50</v>
      </c>
      <c r="L28" s="77"/>
    </row>
    <row r="29" spans="1:12" s="41" customFormat="1" ht="24" customHeight="1" x14ac:dyDescent="0.25">
      <c r="A29" s="45">
        <v>23</v>
      </c>
      <c r="B29" s="67" t="s">
        <v>80</v>
      </c>
      <c r="C29" s="51">
        <v>8</v>
      </c>
      <c r="D29" s="51">
        <v>7</v>
      </c>
      <c r="E29" s="51">
        <v>6</v>
      </c>
      <c r="F29" s="51">
        <v>5</v>
      </c>
      <c r="G29" s="51">
        <v>5</v>
      </c>
      <c r="H29" s="51">
        <v>4</v>
      </c>
      <c r="I29" s="51">
        <v>7</v>
      </c>
      <c r="J29" s="51">
        <v>5</v>
      </c>
      <c r="K29" s="53">
        <f t="shared" si="0"/>
        <v>47</v>
      </c>
      <c r="L29" s="77"/>
    </row>
    <row r="30" spans="1:12" s="41" customFormat="1" ht="24" customHeight="1" x14ac:dyDescent="0.25">
      <c r="A30" s="45">
        <v>24</v>
      </c>
      <c r="B30" s="67" t="s">
        <v>46</v>
      </c>
      <c r="C30" s="51">
        <v>7</v>
      </c>
      <c r="D30" s="51">
        <v>7</v>
      </c>
      <c r="E30" s="51">
        <v>6</v>
      </c>
      <c r="F30" s="51">
        <v>5</v>
      </c>
      <c r="G30" s="51">
        <v>5</v>
      </c>
      <c r="H30" s="51">
        <v>6</v>
      </c>
      <c r="I30" s="51">
        <v>7</v>
      </c>
      <c r="J30" s="51">
        <v>6</v>
      </c>
      <c r="K30" s="53">
        <f t="shared" si="0"/>
        <v>49</v>
      </c>
      <c r="L30" s="77"/>
    </row>
    <row r="31" spans="1:12" s="41" customFormat="1" ht="24" customHeight="1" x14ac:dyDescent="0.25">
      <c r="A31" s="45">
        <v>25</v>
      </c>
      <c r="B31" s="67" t="s">
        <v>81</v>
      </c>
      <c r="C31" s="51">
        <v>7</v>
      </c>
      <c r="D31" s="51">
        <v>6</v>
      </c>
      <c r="E31" s="51">
        <v>5</v>
      </c>
      <c r="F31" s="51">
        <v>5</v>
      </c>
      <c r="G31" s="51">
        <v>5</v>
      </c>
      <c r="H31" s="51">
        <v>5</v>
      </c>
      <c r="I31" s="51">
        <v>5</v>
      </c>
      <c r="J31" s="51">
        <v>5</v>
      </c>
      <c r="K31" s="53">
        <f t="shared" si="0"/>
        <v>43</v>
      </c>
      <c r="L31" s="77"/>
    </row>
    <row r="32" spans="1:12" s="41" customFormat="1" ht="24" customHeight="1" x14ac:dyDescent="0.25">
      <c r="A32" s="45">
        <v>26</v>
      </c>
      <c r="B32" s="67" t="s">
        <v>82</v>
      </c>
      <c r="C32" s="51">
        <v>5</v>
      </c>
      <c r="D32" s="51">
        <v>7</v>
      </c>
      <c r="E32" s="51">
        <v>4</v>
      </c>
      <c r="F32" s="51">
        <v>4</v>
      </c>
      <c r="G32" s="51">
        <v>4</v>
      </c>
      <c r="H32" s="51">
        <v>4</v>
      </c>
      <c r="I32" s="51">
        <v>5</v>
      </c>
      <c r="J32" s="51">
        <v>5</v>
      </c>
      <c r="K32" s="53">
        <f t="shared" si="0"/>
        <v>38</v>
      </c>
      <c r="L32" s="77"/>
    </row>
    <row r="33" spans="1:12" s="41" customFormat="1" ht="24" customHeight="1" x14ac:dyDescent="0.3">
      <c r="A33" s="45">
        <v>27</v>
      </c>
      <c r="B33" s="68" t="s">
        <v>83</v>
      </c>
      <c r="C33" s="51">
        <v>7</v>
      </c>
      <c r="D33" s="51">
        <v>6</v>
      </c>
      <c r="E33" s="51">
        <v>6</v>
      </c>
      <c r="F33" s="51">
        <v>5</v>
      </c>
      <c r="G33" s="51">
        <v>5</v>
      </c>
      <c r="H33" s="51">
        <v>5</v>
      </c>
      <c r="I33" s="51">
        <v>5</v>
      </c>
      <c r="J33" s="51">
        <v>5</v>
      </c>
      <c r="K33" s="53">
        <f t="shared" si="0"/>
        <v>44</v>
      </c>
      <c r="L33" s="77"/>
    </row>
    <row r="34" spans="1:12" s="41" customFormat="1" ht="24" customHeight="1" x14ac:dyDescent="0.25">
      <c r="A34" s="45">
        <v>28</v>
      </c>
      <c r="B34" s="67" t="s">
        <v>84</v>
      </c>
      <c r="C34" s="51">
        <v>7</v>
      </c>
      <c r="D34" s="51">
        <v>6</v>
      </c>
      <c r="E34" s="51">
        <v>5</v>
      </c>
      <c r="F34" s="51">
        <v>5</v>
      </c>
      <c r="G34" s="51">
        <v>6</v>
      </c>
      <c r="H34" s="51">
        <v>6</v>
      </c>
      <c r="I34" s="51">
        <v>6</v>
      </c>
      <c r="J34" s="51">
        <v>5</v>
      </c>
      <c r="K34" s="53">
        <f t="shared" si="0"/>
        <v>46</v>
      </c>
      <c r="L34" s="77"/>
    </row>
    <row r="35" spans="1:12" s="41" customFormat="1" ht="24" customHeight="1" x14ac:dyDescent="0.3">
      <c r="A35" s="45">
        <v>29</v>
      </c>
      <c r="B35" s="69" t="s">
        <v>85</v>
      </c>
      <c r="C35" s="51">
        <v>6</v>
      </c>
      <c r="D35" s="51">
        <v>6</v>
      </c>
      <c r="E35" s="51">
        <v>5</v>
      </c>
      <c r="F35" s="51">
        <v>3</v>
      </c>
      <c r="G35" s="51">
        <v>4</v>
      </c>
      <c r="H35" s="51">
        <v>3</v>
      </c>
      <c r="I35" s="51">
        <v>4</v>
      </c>
      <c r="J35" s="51">
        <v>4</v>
      </c>
      <c r="K35" s="53">
        <f t="shared" si="0"/>
        <v>35</v>
      </c>
      <c r="L35" s="77"/>
    </row>
    <row r="36" spans="1:12" s="41" customFormat="1" ht="24" customHeight="1" x14ac:dyDescent="0.3">
      <c r="A36" s="45">
        <v>30</v>
      </c>
      <c r="B36" s="69" t="s">
        <v>86</v>
      </c>
      <c r="C36" s="51">
        <v>6</v>
      </c>
      <c r="D36" s="51">
        <v>6</v>
      </c>
      <c r="E36" s="51">
        <v>6</v>
      </c>
      <c r="F36" s="51">
        <v>5</v>
      </c>
      <c r="G36" s="51">
        <v>5</v>
      </c>
      <c r="H36" s="51">
        <v>5</v>
      </c>
      <c r="I36" s="51">
        <v>6</v>
      </c>
      <c r="J36" s="51">
        <v>5</v>
      </c>
      <c r="K36" s="53">
        <f t="shared" si="0"/>
        <v>44</v>
      </c>
      <c r="L36" s="77"/>
    </row>
    <row r="37" spans="1:12" s="41" customFormat="1" ht="24" customHeight="1" x14ac:dyDescent="0.3">
      <c r="A37" s="45">
        <v>31</v>
      </c>
      <c r="B37" s="69" t="s">
        <v>87</v>
      </c>
      <c r="C37" s="51">
        <v>8</v>
      </c>
      <c r="D37" s="51">
        <v>9</v>
      </c>
      <c r="E37" s="51">
        <v>8</v>
      </c>
      <c r="F37" s="51">
        <v>8</v>
      </c>
      <c r="G37" s="51">
        <v>9</v>
      </c>
      <c r="H37" s="51">
        <v>8</v>
      </c>
      <c r="I37" s="51">
        <v>9</v>
      </c>
      <c r="J37" s="51">
        <v>9</v>
      </c>
      <c r="K37" s="53">
        <f t="shared" si="0"/>
        <v>68</v>
      </c>
      <c r="L37" s="77"/>
    </row>
    <row r="38" spans="1:12" s="41" customFormat="1" ht="24" customHeight="1" x14ac:dyDescent="0.3">
      <c r="A38" s="45">
        <v>32</v>
      </c>
      <c r="B38" s="69" t="s">
        <v>88</v>
      </c>
      <c r="C38" s="51">
        <v>7</v>
      </c>
      <c r="D38" s="51">
        <v>7</v>
      </c>
      <c r="E38" s="51">
        <v>6</v>
      </c>
      <c r="F38" s="51">
        <v>7</v>
      </c>
      <c r="G38" s="51">
        <v>6</v>
      </c>
      <c r="H38" s="51">
        <v>6</v>
      </c>
      <c r="I38" s="51">
        <v>7</v>
      </c>
      <c r="J38" s="51">
        <v>7</v>
      </c>
      <c r="K38" s="53">
        <f t="shared" si="0"/>
        <v>53</v>
      </c>
      <c r="L38" s="77"/>
    </row>
    <row r="39" spans="1:12" s="41" customFormat="1" ht="24" customHeight="1" x14ac:dyDescent="0.3">
      <c r="A39" s="45">
        <v>33</v>
      </c>
      <c r="B39" s="69" t="s">
        <v>89</v>
      </c>
      <c r="C39" s="51">
        <v>7</v>
      </c>
      <c r="D39" s="51">
        <v>7</v>
      </c>
      <c r="E39" s="51">
        <v>7</v>
      </c>
      <c r="F39" s="51">
        <v>7</v>
      </c>
      <c r="G39" s="51">
        <v>7</v>
      </c>
      <c r="H39" s="51">
        <v>7</v>
      </c>
      <c r="I39" s="51">
        <v>8</v>
      </c>
      <c r="J39" s="51">
        <v>7</v>
      </c>
      <c r="K39" s="53">
        <f t="shared" si="0"/>
        <v>57</v>
      </c>
      <c r="L39" s="77"/>
    </row>
    <row r="40" spans="1:12" s="41" customFormat="1" ht="24" customHeight="1" x14ac:dyDescent="0.3">
      <c r="A40" s="45">
        <v>34</v>
      </c>
      <c r="B40" s="69" t="s">
        <v>34</v>
      </c>
      <c r="C40" s="51">
        <v>7</v>
      </c>
      <c r="D40" s="51">
        <v>6</v>
      </c>
      <c r="E40" s="51">
        <v>6</v>
      </c>
      <c r="F40" s="51">
        <v>5</v>
      </c>
      <c r="G40" s="51">
        <v>5</v>
      </c>
      <c r="H40" s="51">
        <v>5</v>
      </c>
      <c r="I40" s="51">
        <v>6</v>
      </c>
      <c r="J40" s="51">
        <v>5</v>
      </c>
      <c r="K40" s="53">
        <f t="shared" si="0"/>
        <v>45</v>
      </c>
      <c r="L40" s="77"/>
    </row>
    <row r="41" spans="1:12" s="41" customFormat="1" ht="24" customHeight="1" x14ac:dyDescent="0.3">
      <c r="A41" s="45">
        <v>35</v>
      </c>
      <c r="B41" s="69" t="s">
        <v>90</v>
      </c>
      <c r="C41" s="51">
        <v>6</v>
      </c>
      <c r="D41" s="51">
        <v>6</v>
      </c>
      <c r="E41" s="51">
        <v>5</v>
      </c>
      <c r="F41" s="51">
        <v>2</v>
      </c>
      <c r="G41" s="51">
        <v>3</v>
      </c>
      <c r="H41" s="51">
        <v>2</v>
      </c>
      <c r="I41" s="51">
        <v>4</v>
      </c>
      <c r="J41" s="51">
        <v>3</v>
      </c>
      <c r="K41" s="53">
        <f t="shared" si="0"/>
        <v>31</v>
      </c>
      <c r="L41" s="77"/>
    </row>
    <row r="42" spans="1:12" s="41" customFormat="1" ht="24" customHeight="1" x14ac:dyDescent="0.3">
      <c r="A42" s="45">
        <v>36</v>
      </c>
      <c r="B42" s="69" t="s">
        <v>42</v>
      </c>
      <c r="C42" s="51">
        <v>7</v>
      </c>
      <c r="D42" s="51">
        <v>7</v>
      </c>
      <c r="E42" s="51">
        <v>5</v>
      </c>
      <c r="F42" s="51">
        <v>4</v>
      </c>
      <c r="G42" s="51">
        <v>4</v>
      </c>
      <c r="H42" s="51">
        <v>4</v>
      </c>
      <c r="I42" s="51">
        <v>4</v>
      </c>
      <c r="J42" s="51">
        <v>4</v>
      </c>
      <c r="K42" s="53">
        <f t="shared" si="0"/>
        <v>39</v>
      </c>
      <c r="L42" s="77"/>
    </row>
    <row r="43" spans="1:12" s="41" customFormat="1" ht="24" customHeight="1" x14ac:dyDescent="0.3">
      <c r="A43" s="45">
        <v>37</v>
      </c>
      <c r="B43" s="69" t="s">
        <v>17</v>
      </c>
      <c r="C43" s="51">
        <v>8</v>
      </c>
      <c r="D43" s="51">
        <v>8</v>
      </c>
      <c r="E43" s="51">
        <v>6</v>
      </c>
      <c r="F43" s="51">
        <v>6</v>
      </c>
      <c r="G43" s="51">
        <v>6</v>
      </c>
      <c r="H43" s="51">
        <v>6</v>
      </c>
      <c r="I43" s="51">
        <v>7</v>
      </c>
      <c r="J43" s="51">
        <v>7</v>
      </c>
      <c r="K43" s="53">
        <f t="shared" si="0"/>
        <v>54</v>
      </c>
      <c r="L43" s="77"/>
    </row>
    <row r="44" spans="1:12" s="41" customFormat="1" ht="24" customHeight="1" x14ac:dyDescent="0.3">
      <c r="A44" s="45">
        <v>38</v>
      </c>
      <c r="B44" s="69" t="s">
        <v>18</v>
      </c>
      <c r="C44" s="51">
        <v>7</v>
      </c>
      <c r="D44" s="51">
        <v>7</v>
      </c>
      <c r="E44" s="51">
        <v>6</v>
      </c>
      <c r="F44" s="51">
        <v>5</v>
      </c>
      <c r="G44" s="51">
        <v>5</v>
      </c>
      <c r="H44" s="51">
        <v>5</v>
      </c>
      <c r="I44" s="51">
        <v>7</v>
      </c>
      <c r="J44" s="51">
        <v>6</v>
      </c>
      <c r="K44" s="53">
        <f t="shared" si="0"/>
        <v>48</v>
      </c>
      <c r="L44" s="77"/>
    </row>
    <row r="45" spans="1:12" s="41" customFormat="1" ht="24" customHeight="1" x14ac:dyDescent="0.3">
      <c r="A45" s="45">
        <v>39</v>
      </c>
      <c r="B45" s="69" t="s">
        <v>91</v>
      </c>
      <c r="C45" s="51">
        <v>7</v>
      </c>
      <c r="D45" s="51">
        <v>7</v>
      </c>
      <c r="E45" s="51">
        <v>5</v>
      </c>
      <c r="F45" s="51">
        <v>4</v>
      </c>
      <c r="G45" s="51">
        <v>5</v>
      </c>
      <c r="H45" s="51">
        <v>5</v>
      </c>
      <c r="I45" s="51">
        <v>6</v>
      </c>
      <c r="J45" s="51">
        <v>4</v>
      </c>
      <c r="K45" s="53">
        <f t="shared" si="0"/>
        <v>43</v>
      </c>
      <c r="L45" s="77"/>
    </row>
    <row r="46" spans="1:12" s="41" customFormat="1" ht="24" customHeight="1" x14ac:dyDescent="0.3">
      <c r="A46" s="45">
        <v>40</v>
      </c>
      <c r="B46" s="69" t="s">
        <v>20</v>
      </c>
      <c r="C46" s="51">
        <v>6</v>
      </c>
      <c r="D46" s="51">
        <v>6</v>
      </c>
      <c r="E46" s="51">
        <v>5</v>
      </c>
      <c r="F46" s="51">
        <v>4</v>
      </c>
      <c r="G46" s="51">
        <v>5</v>
      </c>
      <c r="H46" s="51">
        <v>5</v>
      </c>
      <c r="I46" s="51">
        <v>5</v>
      </c>
      <c r="J46" s="51">
        <v>4</v>
      </c>
      <c r="K46" s="53">
        <f t="shared" si="0"/>
        <v>40</v>
      </c>
      <c r="L46" s="77"/>
    </row>
    <row r="47" spans="1:12" s="41" customFormat="1" ht="24" customHeight="1" x14ac:dyDescent="0.3">
      <c r="A47" s="45">
        <v>41</v>
      </c>
      <c r="B47" s="69" t="s">
        <v>43</v>
      </c>
      <c r="C47" s="51">
        <v>9</v>
      </c>
      <c r="D47" s="51">
        <v>9</v>
      </c>
      <c r="E47" s="51">
        <v>9</v>
      </c>
      <c r="F47" s="51">
        <v>9</v>
      </c>
      <c r="G47" s="51">
        <v>9</v>
      </c>
      <c r="H47" s="51">
        <v>9</v>
      </c>
      <c r="I47" s="51">
        <v>10</v>
      </c>
      <c r="J47" s="51">
        <v>9</v>
      </c>
      <c r="K47" s="53">
        <f t="shared" si="0"/>
        <v>73</v>
      </c>
      <c r="L47" s="79"/>
    </row>
    <row r="48" spans="1:12" s="41" customFormat="1" ht="24" customHeight="1" x14ac:dyDescent="0.3">
      <c r="A48" s="45">
        <v>42</v>
      </c>
      <c r="B48" s="69" t="s">
        <v>22</v>
      </c>
      <c r="C48" s="51">
        <v>8</v>
      </c>
      <c r="D48" s="51">
        <v>8</v>
      </c>
      <c r="E48" s="51">
        <v>7</v>
      </c>
      <c r="F48" s="51">
        <v>8</v>
      </c>
      <c r="G48" s="51">
        <v>7</v>
      </c>
      <c r="H48" s="51">
        <v>7</v>
      </c>
      <c r="I48" s="51">
        <v>8</v>
      </c>
      <c r="J48" s="51">
        <v>8</v>
      </c>
      <c r="K48" s="53">
        <f t="shared" si="0"/>
        <v>61</v>
      </c>
      <c r="L48" s="77"/>
    </row>
    <row r="49" spans="1:12" s="41" customFormat="1" ht="24" customHeight="1" x14ac:dyDescent="0.3">
      <c r="A49" s="45">
        <v>43</v>
      </c>
      <c r="B49" s="69" t="s">
        <v>92</v>
      </c>
      <c r="C49" s="51">
        <v>2</v>
      </c>
      <c r="D49" s="51">
        <v>4</v>
      </c>
      <c r="E49" s="51">
        <v>3</v>
      </c>
      <c r="F49" s="51">
        <v>0</v>
      </c>
      <c r="G49" s="51">
        <v>2</v>
      </c>
      <c r="H49" s="51">
        <v>3</v>
      </c>
      <c r="I49" s="51">
        <v>4</v>
      </c>
      <c r="J49" s="51">
        <v>3</v>
      </c>
      <c r="K49" s="53">
        <f t="shared" si="0"/>
        <v>21</v>
      </c>
      <c r="L49" s="77"/>
    </row>
    <row r="50" spans="1:12" s="41" customFormat="1" ht="24" customHeight="1" thickBot="1" x14ac:dyDescent="0.35">
      <c r="A50" s="48">
        <v>44</v>
      </c>
      <c r="B50" s="70" t="s">
        <v>93</v>
      </c>
      <c r="C50" s="80">
        <v>9</v>
      </c>
      <c r="D50" s="80">
        <v>9</v>
      </c>
      <c r="E50" s="80">
        <v>8</v>
      </c>
      <c r="F50" s="80">
        <v>6</v>
      </c>
      <c r="G50" s="80">
        <v>9</v>
      </c>
      <c r="H50" s="80">
        <v>8</v>
      </c>
      <c r="I50" s="80">
        <v>8</v>
      </c>
      <c r="J50" s="80">
        <v>8</v>
      </c>
      <c r="K50" s="81">
        <f t="shared" si="0"/>
        <v>65</v>
      </c>
      <c r="L50" s="82"/>
    </row>
    <row r="52" spans="1:12" ht="18.75" x14ac:dyDescent="0.3">
      <c r="A52" s="18" t="s">
        <v>5</v>
      </c>
      <c r="L52" s="74" t="s">
        <v>41</v>
      </c>
    </row>
  </sheetData>
  <autoFilter ref="A6:L6">
    <sortState ref="A7:L50">
      <sortCondition descending="1" ref="K6"/>
    </sortState>
  </autoFilter>
  <sortState ref="A7:L50">
    <sortCondition ref="A7:A50"/>
  </sortState>
  <mergeCells count="3">
    <mergeCell ref="A1:L1"/>
    <mergeCell ref="A4:L4"/>
    <mergeCell ref="A5:L5"/>
  </mergeCells>
  <phoneticPr fontId="2" type="noConversion"/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31" zoomScale="80" zoomScaleNormal="90" zoomScaleSheetLayoutView="80" workbookViewId="0">
      <selection activeCell="L38" sqref="L38"/>
    </sheetView>
  </sheetViews>
  <sheetFormatPr defaultColWidth="9.140625" defaultRowHeight="15" x14ac:dyDescent="0.3"/>
  <cols>
    <col min="1" max="1" width="5" style="12" customWidth="1"/>
    <col min="2" max="2" width="42.5703125" style="12" customWidth="1"/>
    <col min="3" max="10" width="13" style="12" customWidth="1"/>
    <col min="11" max="12" width="10.28515625" style="12" customWidth="1"/>
    <col min="13" max="16384" width="9.140625" style="25"/>
  </cols>
  <sheetData>
    <row r="1" spans="1:12" ht="23.25" customHeight="1" x14ac:dyDescent="0.3">
      <c r="A1" s="711" t="s">
        <v>29</v>
      </c>
      <c r="B1" s="711"/>
      <c r="C1" s="711"/>
      <c r="D1" s="711"/>
      <c r="E1" s="711"/>
      <c r="F1" s="711"/>
      <c r="G1" s="711"/>
      <c r="H1" s="711"/>
      <c r="I1" s="711"/>
      <c r="J1" s="711"/>
      <c r="K1" s="711"/>
      <c r="L1" s="711"/>
    </row>
    <row r="2" spans="1:12" ht="20.25" x14ac:dyDescent="0.3">
      <c r="A2" s="26"/>
      <c r="B2" s="26"/>
      <c r="C2" s="27"/>
      <c r="D2" s="27"/>
      <c r="E2" s="27"/>
      <c r="F2" s="27"/>
      <c r="G2" s="27"/>
      <c r="H2" s="28"/>
      <c r="I2" s="29"/>
      <c r="J2" s="29"/>
      <c r="K2" s="29"/>
      <c r="L2" s="29"/>
    </row>
    <row r="3" spans="1:12" ht="16.5" x14ac:dyDescent="0.3">
      <c r="A3" s="30" t="s">
        <v>64</v>
      </c>
      <c r="B3" s="30"/>
      <c r="C3" s="31"/>
      <c r="D3" s="32"/>
      <c r="E3" s="31"/>
      <c r="F3" s="25"/>
      <c r="G3" s="33"/>
      <c r="I3" s="34"/>
      <c r="J3" s="34"/>
      <c r="K3" s="35"/>
      <c r="L3" s="36" t="s">
        <v>7</v>
      </c>
    </row>
    <row r="4" spans="1:12" ht="21.75" customHeight="1" x14ac:dyDescent="0.3">
      <c r="A4" s="712" t="s">
        <v>15</v>
      </c>
      <c r="B4" s="712"/>
      <c r="C4" s="712"/>
      <c r="D4" s="712"/>
      <c r="E4" s="712"/>
      <c r="F4" s="712"/>
      <c r="G4" s="712"/>
      <c r="H4" s="712"/>
      <c r="I4" s="712"/>
      <c r="J4" s="712"/>
      <c r="K4" s="712"/>
      <c r="L4" s="712"/>
    </row>
    <row r="5" spans="1:12" ht="30" customHeight="1" thickBot="1" x14ac:dyDescent="0.35">
      <c r="A5" s="713" t="s">
        <v>57</v>
      </c>
      <c r="B5" s="713"/>
      <c r="C5" s="713"/>
      <c r="D5" s="713"/>
      <c r="E5" s="713"/>
      <c r="F5" s="713"/>
      <c r="G5" s="713"/>
      <c r="H5" s="713"/>
      <c r="I5" s="713"/>
      <c r="J5" s="713"/>
      <c r="K5" s="713"/>
      <c r="L5" s="713"/>
    </row>
    <row r="6" spans="1:12" s="37" customFormat="1" ht="39" thickBot="1" x14ac:dyDescent="0.25">
      <c r="A6" s="38" t="s">
        <v>0</v>
      </c>
      <c r="B6" s="39" t="s">
        <v>8</v>
      </c>
      <c r="C6" s="24" t="s">
        <v>9</v>
      </c>
      <c r="D6" s="24" t="s">
        <v>36</v>
      </c>
      <c r="E6" s="24" t="s">
        <v>10</v>
      </c>
      <c r="F6" s="24" t="s">
        <v>16</v>
      </c>
      <c r="G6" s="24" t="s">
        <v>11</v>
      </c>
      <c r="H6" s="24" t="s">
        <v>12</v>
      </c>
      <c r="I6" s="24" t="s">
        <v>31</v>
      </c>
      <c r="J6" s="24" t="s">
        <v>13</v>
      </c>
      <c r="K6" s="23" t="s">
        <v>14</v>
      </c>
      <c r="L6" s="40" t="s">
        <v>2</v>
      </c>
    </row>
    <row r="7" spans="1:12" s="41" customFormat="1" ht="24" customHeight="1" x14ac:dyDescent="0.2">
      <c r="A7" s="54">
        <v>1</v>
      </c>
      <c r="B7" s="83" t="s">
        <v>65</v>
      </c>
      <c r="C7" s="84">
        <v>8</v>
      </c>
      <c r="D7" s="84">
        <v>6</v>
      </c>
      <c r="E7" s="84">
        <v>6</v>
      </c>
      <c r="F7" s="84">
        <v>6</v>
      </c>
      <c r="G7" s="84">
        <v>5</v>
      </c>
      <c r="H7" s="84">
        <v>6</v>
      </c>
      <c r="I7" s="84">
        <v>5</v>
      </c>
      <c r="J7" s="84">
        <v>5</v>
      </c>
      <c r="K7" s="85">
        <f>SUM(C7:J7)</f>
        <v>47</v>
      </c>
      <c r="L7" s="86"/>
    </row>
    <row r="8" spans="1:12" s="41" customFormat="1" ht="24" customHeight="1" x14ac:dyDescent="0.2">
      <c r="A8" s="45">
        <v>2</v>
      </c>
      <c r="B8" s="67" t="s">
        <v>66</v>
      </c>
      <c r="C8" s="51">
        <v>9</v>
      </c>
      <c r="D8" s="51">
        <v>8</v>
      </c>
      <c r="E8" s="51">
        <v>8</v>
      </c>
      <c r="F8" s="51">
        <v>7</v>
      </c>
      <c r="G8" s="51">
        <v>7</v>
      </c>
      <c r="H8" s="51">
        <v>7</v>
      </c>
      <c r="I8" s="51">
        <v>6</v>
      </c>
      <c r="J8" s="51">
        <v>9</v>
      </c>
      <c r="K8" s="53">
        <f>SUM(C8:J8)</f>
        <v>61</v>
      </c>
      <c r="L8" s="87"/>
    </row>
    <row r="9" spans="1:12" s="41" customFormat="1" ht="24" customHeight="1" x14ac:dyDescent="0.2">
      <c r="A9" s="45">
        <v>3</v>
      </c>
      <c r="B9" s="67" t="s">
        <v>67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3">
        <f t="shared" ref="K9:K50" si="0">SUM(C9:J9)</f>
        <v>0</v>
      </c>
      <c r="L9" s="87"/>
    </row>
    <row r="10" spans="1:12" s="41" customFormat="1" ht="24" customHeight="1" x14ac:dyDescent="0.2">
      <c r="A10" s="45">
        <v>4</v>
      </c>
      <c r="B10" s="67" t="s">
        <v>51</v>
      </c>
      <c r="C10" s="51">
        <v>10</v>
      </c>
      <c r="D10" s="51">
        <v>9</v>
      </c>
      <c r="E10" s="51">
        <v>9</v>
      </c>
      <c r="F10" s="51">
        <v>8</v>
      </c>
      <c r="G10" s="51">
        <v>9</v>
      </c>
      <c r="H10" s="51">
        <v>9</v>
      </c>
      <c r="I10" s="51">
        <v>10</v>
      </c>
      <c r="J10" s="51">
        <v>10</v>
      </c>
      <c r="K10" s="53">
        <f t="shared" si="0"/>
        <v>74</v>
      </c>
      <c r="L10" s="87"/>
    </row>
    <row r="11" spans="1:12" s="41" customFormat="1" ht="24" customHeight="1" x14ac:dyDescent="0.2">
      <c r="A11" s="45">
        <v>5</v>
      </c>
      <c r="B11" s="67" t="s">
        <v>68</v>
      </c>
      <c r="C11" s="51">
        <v>5</v>
      </c>
      <c r="D11" s="51">
        <v>4</v>
      </c>
      <c r="E11" s="51">
        <v>2</v>
      </c>
      <c r="F11" s="51">
        <v>3</v>
      </c>
      <c r="G11" s="51">
        <v>5</v>
      </c>
      <c r="H11" s="51">
        <v>4</v>
      </c>
      <c r="I11" s="51">
        <v>4</v>
      </c>
      <c r="J11" s="51">
        <v>3</v>
      </c>
      <c r="K11" s="53">
        <f t="shared" si="0"/>
        <v>30</v>
      </c>
      <c r="L11" s="87"/>
    </row>
    <row r="12" spans="1:12" s="41" customFormat="1" ht="24" customHeight="1" x14ac:dyDescent="0.2">
      <c r="A12" s="45">
        <v>6</v>
      </c>
      <c r="B12" s="67" t="s">
        <v>69</v>
      </c>
      <c r="C12" s="51">
        <v>6</v>
      </c>
      <c r="D12" s="51">
        <v>7</v>
      </c>
      <c r="E12" s="51">
        <v>0</v>
      </c>
      <c r="F12" s="51">
        <v>0</v>
      </c>
      <c r="G12" s="51">
        <v>4</v>
      </c>
      <c r="H12" s="51">
        <v>4</v>
      </c>
      <c r="I12" s="51">
        <v>3</v>
      </c>
      <c r="J12" s="51">
        <v>3</v>
      </c>
      <c r="K12" s="53">
        <f t="shared" si="0"/>
        <v>27</v>
      </c>
      <c r="L12" s="87"/>
    </row>
    <row r="13" spans="1:12" s="41" customFormat="1" ht="24" customHeight="1" x14ac:dyDescent="0.2">
      <c r="A13" s="45">
        <v>7</v>
      </c>
      <c r="B13" s="67" t="s">
        <v>70</v>
      </c>
      <c r="C13" s="51">
        <v>7</v>
      </c>
      <c r="D13" s="51">
        <v>7</v>
      </c>
      <c r="E13" s="51">
        <v>6</v>
      </c>
      <c r="F13" s="51">
        <v>4</v>
      </c>
      <c r="G13" s="51">
        <v>4</v>
      </c>
      <c r="H13" s="51">
        <v>4</v>
      </c>
      <c r="I13" s="51">
        <v>5</v>
      </c>
      <c r="J13" s="51">
        <v>5</v>
      </c>
      <c r="K13" s="53">
        <f t="shared" si="0"/>
        <v>42</v>
      </c>
      <c r="L13" s="87"/>
    </row>
    <row r="14" spans="1:12" s="41" customFormat="1" ht="24" customHeight="1" x14ac:dyDescent="0.2">
      <c r="A14" s="45">
        <v>8</v>
      </c>
      <c r="B14" s="67" t="s">
        <v>71</v>
      </c>
      <c r="C14" s="51">
        <v>8</v>
      </c>
      <c r="D14" s="51">
        <v>7</v>
      </c>
      <c r="E14" s="51">
        <v>6</v>
      </c>
      <c r="F14" s="51">
        <v>0</v>
      </c>
      <c r="G14" s="51">
        <v>4</v>
      </c>
      <c r="H14" s="51">
        <v>5</v>
      </c>
      <c r="I14" s="51">
        <v>0</v>
      </c>
      <c r="J14" s="51">
        <v>3</v>
      </c>
      <c r="K14" s="53">
        <f t="shared" si="0"/>
        <v>33</v>
      </c>
      <c r="L14" s="87"/>
    </row>
    <row r="15" spans="1:12" s="41" customFormat="1" ht="24" customHeight="1" x14ac:dyDescent="0.2">
      <c r="A15" s="45">
        <v>9</v>
      </c>
      <c r="B15" s="67" t="s">
        <v>37</v>
      </c>
      <c r="C15" s="51">
        <v>8</v>
      </c>
      <c r="D15" s="51">
        <v>8</v>
      </c>
      <c r="E15" s="51">
        <v>10</v>
      </c>
      <c r="F15" s="51">
        <v>8</v>
      </c>
      <c r="G15" s="51">
        <v>9</v>
      </c>
      <c r="H15" s="51">
        <v>9</v>
      </c>
      <c r="I15" s="51">
        <v>9</v>
      </c>
      <c r="J15" s="51">
        <v>8</v>
      </c>
      <c r="K15" s="53">
        <f t="shared" si="0"/>
        <v>69</v>
      </c>
      <c r="L15" s="87"/>
    </row>
    <row r="16" spans="1:12" s="41" customFormat="1" ht="24" customHeight="1" x14ac:dyDescent="0.2">
      <c r="A16" s="45">
        <v>10</v>
      </c>
      <c r="B16" s="67" t="s">
        <v>38</v>
      </c>
      <c r="C16" s="51">
        <v>8</v>
      </c>
      <c r="D16" s="51">
        <v>10</v>
      </c>
      <c r="E16" s="51">
        <v>6</v>
      </c>
      <c r="F16" s="51">
        <v>6</v>
      </c>
      <c r="G16" s="51">
        <v>7</v>
      </c>
      <c r="H16" s="51">
        <v>6</v>
      </c>
      <c r="I16" s="51">
        <v>8</v>
      </c>
      <c r="J16" s="51">
        <v>8</v>
      </c>
      <c r="K16" s="53">
        <f t="shared" si="0"/>
        <v>59</v>
      </c>
      <c r="L16" s="87"/>
    </row>
    <row r="17" spans="1:12" s="41" customFormat="1" ht="24" customHeight="1" x14ac:dyDescent="0.2">
      <c r="A17" s="45">
        <v>11</v>
      </c>
      <c r="B17" s="67" t="s">
        <v>72</v>
      </c>
      <c r="C17" s="51">
        <v>10</v>
      </c>
      <c r="D17" s="51">
        <v>10</v>
      </c>
      <c r="E17" s="51">
        <v>10</v>
      </c>
      <c r="F17" s="51">
        <v>8</v>
      </c>
      <c r="G17" s="51">
        <v>9</v>
      </c>
      <c r="H17" s="51">
        <v>9</v>
      </c>
      <c r="I17" s="51">
        <v>10</v>
      </c>
      <c r="J17" s="51">
        <v>10</v>
      </c>
      <c r="K17" s="53">
        <f t="shared" si="0"/>
        <v>76</v>
      </c>
      <c r="L17" s="87"/>
    </row>
    <row r="18" spans="1:12" s="41" customFormat="1" ht="24" customHeight="1" x14ac:dyDescent="0.2">
      <c r="A18" s="45">
        <v>12</v>
      </c>
      <c r="B18" s="67" t="s">
        <v>19</v>
      </c>
      <c r="C18" s="51">
        <v>7</v>
      </c>
      <c r="D18" s="51">
        <v>7</v>
      </c>
      <c r="E18" s="51">
        <v>7</v>
      </c>
      <c r="F18" s="51">
        <v>6</v>
      </c>
      <c r="G18" s="51">
        <v>6</v>
      </c>
      <c r="H18" s="51">
        <v>5</v>
      </c>
      <c r="I18" s="51">
        <v>6</v>
      </c>
      <c r="J18" s="51">
        <v>5</v>
      </c>
      <c r="K18" s="53">
        <f t="shared" si="0"/>
        <v>49</v>
      </c>
      <c r="L18" s="87"/>
    </row>
    <row r="19" spans="1:12" s="41" customFormat="1" ht="24" customHeight="1" x14ac:dyDescent="0.2">
      <c r="A19" s="45">
        <v>13</v>
      </c>
      <c r="B19" s="67" t="s">
        <v>73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3">
        <f t="shared" si="0"/>
        <v>0</v>
      </c>
      <c r="L19" s="87"/>
    </row>
    <row r="20" spans="1:12" s="41" customFormat="1" ht="24" customHeight="1" x14ac:dyDescent="0.2">
      <c r="A20" s="45">
        <v>14</v>
      </c>
      <c r="B20" s="67" t="s">
        <v>23</v>
      </c>
      <c r="C20" s="51">
        <v>7</v>
      </c>
      <c r="D20" s="51">
        <v>10</v>
      </c>
      <c r="E20" s="51">
        <v>7</v>
      </c>
      <c r="F20" s="51">
        <v>6</v>
      </c>
      <c r="G20" s="51">
        <v>6</v>
      </c>
      <c r="H20" s="51">
        <v>6</v>
      </c>
      <c r="I20" s="51">
        <v>8</v>
      </c>
      <c r="J20" s="51">
        <v>9</v>
      </c>
      <c r="K20" s="53">
        <f t="shared" si="0"/>
        <v>59</v>
      </c>
      <c r="L20" s="87"/>
    </row>
    <row r="21" spans="1:12" s="41" customFormat="1" ht="24" customHeight="1" x14ac:dyDescent="0.2">
      <c r="A21" s="45">
        <v>15</v>
      </c>
      <c r="B21" s="67" t="s">
        <v>74</v>
      </c>
      <c r="C21" s="51">
        <v>6</v>
      </c>
      <c r="D21" s="51">
        <v>5</v>
      </c>
      <c r="E21" s="51">
        <v>4</v>
      </c>
      <c r="F21" s="51">
        <v>3</v>
      </c>
      <c r="G21" s="51">
        <v>3</v>
      </c>
      <c r="H21" s="51">
        <v>4</v>
      </c>
      <c r="I21" s="51">
        <v>0</v>
      </c>
      <c r="J21" s="51">
        <v>4</v>
      </c>
      <c r="K21" s="53">
        <f t="shared" si="0"/>
        <v>29</v>
      </c>
      <c r="L21" s="87"/>
    </row>
    <row r="22" spans="1:12" s="41" customFormat="1" ht="24" customHeight="1" x14ac:dyDescent="0.2">
      <c r="A22" s="45">
        <v>16</v>
      </c>
      <c r="B22" s="67" t="s">
        <v>75</v>
      </c>
      <c r="C22" s="51">
        <v>8</v>
      </c>
      <c r="D22" s="51">
        <v>6</v>
      </c>
      <c r="E22" s="51">
        <v>6</v>
      </c>
      <c r="F22" s="51">
        <v>7</v>
      </c>
      <c r="G22" s="51">
        <v>7</v>
      </c>
      <c r="H22" s="51">
        <v>0</v>
      </c>
      <c r="I22" s="51">
        <v>6</v>
      </c>
      <c r="J22" s="51">
        <v>8</v>
      </c>
      <c r="K22" s="53">
        <f t="shared" si="0"/>
        <v>48</v>
      </c>
      <c r="L22" s="87"/>
    </row>
    <row r="23" spans="1:12" s="41" customFormat="1" ht="24" customHeight="1" x14ac:dyDescent="0.2">
      <c r="A23" s="45">
        <v>17</v>
      </c>
      <c r="B23" s="67" t="s">
        <v>21</v>
      </c>
      <c r="C23" s="51">
        <v>7</v>
      </c>
      <c r="D23" s="51">
        <v>8</v>
      </c>
      <c r="E23" s="51">
        <v>6</v>
      </c>
      <c r="F23" s="51">
        <v>6</v>
      </c>
      <c r="G23" s="51">
        <v>7</v>
      </c>
      <c r="H23" s="51">
        <v>5</v>
      </c>
      <c r="I23" s="51">
        <v>4</v>
      </c>
      <c r="J23" s="51">
        <v>6</v>
      </c>
      <c r="K23" s="53">
        <f t="shared" si="0"/>
        <v>49</v>
      </c>
      <c r="L23" s="87"/>
    </row>
    <row r="24" spans="1:12" s="41" customFormat="1" ht="24" customHeight="1" x14ac:dyDescent="0.2">
      <c r="A24" s="45">
        <v>18</v>
      </c>
      <c r="B24" s="67" t="s">
        <v>40</v>
      </c>
      <c r="C24" s="51">
        <v>8</v>
      </c>
      <c r="D24" s="51">
        <v>8</v>
      </c>
      <c r="E24" s="51">
        <v>6</v>
      </c>
      <c r="F24" s="51">
        <v>5</v>
      </c>
      <c r="G24" s="51">
        <v>6</v>
      </c>
      <c r="H24" s="51">
        <v>5</v>
      </c>
      <c r="I24" s="51">
        <v>5</v>
      </c>
      <c r="J24" s="51">
        <v>5</v>
      </c>
      <c r="K24" s="53">
        <f t="shared" si="0"/>
        <v>48</v>
      </c>
      <c r="L24" s="87"/>
    </row>
    <row r="25" spans="1:12" s="41" customFormat="1" ht="24" customHeight="1" x14ac:dyDescent="0.2">
      <c r="A25" s="45">
        <v>19</v>
      </c>
      <c r="B25" s="67" t="s">
        <v>76</v>
      </c>
      <c r="C25" s="51">
        <v>7</v>
      </c>
      <c r="D25" s="51">
        <v>7</v>
      </c>
      <c r="E25" s="51">
        <v>6</v>
      </c>
      <c r="F25" s="51">
        <v>7</v>
      </c>
      <c r="G25" s="51">
        <v>7</v>
      </c>
      <c r="H25" s="51">
        <v>7</v>
      </c>
      <c r="I25" s="51">
        <v>8</v>
      </c>
      <c r="J25" s="51">
        <v>8</v>
      </c>
      <c r="K25" s="53">
        <f t="shared" si="0"/>
        <v>57</v>
      </c>
      <c r="L25" s="87"/>
    </row>
    <row r="26" spans="1:12" s="41" customFormat="1" ht="24" customHeight="1" x14ac:dyDescent="0.2">
      <c r="A26" s="45">
        <v>20</v>
      </c>
      <c r="B26" s="67" t="s">
        <v>77</v>
      </c>
      <c r="C26" s="51">
        <v>5</v>
      </c>
      <c r="D26" s="51">
        <v>6</v>
      </c>
      <c r="E26" s="51">
        <v>4</v>
      </c>
      <c r="F26" s="51">
        <v>0</v>
      </c>
      <c r="G26" s="51">
        <v>7</v>
      </c>
      <c r="H26" s="51">
        <v>6</v>
      </c>
      <c r="I26" s="51">
        <v>5</v>
      </c>
      <c r="J26" s="51">
        <v>4</v>
      </c>
      <c r="K26" s="53">
        <f t="shared" si="0"/>
        <v>37</v>
      </c>
      <c r="L26" s="87"/>
    </row>
    <row r="27" spans="1:12" s="41" customFormat="1" ht="24" customHeight="1" x14ac:dyDescent="0.2">
      <c r="A27" s="45">
        <v>21</v>
      </c>
      <c r="B27" s="67" t="s">
        <v>78</v>
      </c>
      <c r="C27" s="51">
        <v>6</v>
      </c>
      <c r="D27" s="51">
        <v>7</v>
      </c>
      <c r="E27" s="51">
        <v>7</v>
      </c>
      <c r="F27" s="51">
        <v>5</v>
      </c>
      <c r="G27" s="51">
        <v>5</v>
      </c>
      <c r="H27" s="51">
        <v>5</v>
      </c>
      <c r="I27" s="51">
        <v>7</v>
      </c>
      <c r="J27" s="51">
        <v>6</v>
      </c>
      <c r="K27" s="53">
        <f t="shared" si="0"/>
        <v>48</v>
      </c>
      <c r="L27" s="87"/>
    </row>
    <row r="28" spans="1:12" s="41" customFormat="1" ht="24" customHeight="1" x14ac:dyDescent="0.2">
      <c r="A28" s="45">
        <v>22</v>
      </c>
      <c r="B28" s="67" t="s">
        <v>79</v>
      </c>
      <c r="C28" s="51">
        <v>10</v>
      </c>
      <c r="D28" s="51">
        <v>8</v>
      </c>
      <c r="E28" s="51">
        <v>7</v>
      </c>
      <c r="F28" s="51">
        <v>6</v>
      </c>
      <c r="G28" s="51">
        <v>5</v>
      </c>
      <c r="H28" s="51">
        <v>6</v>
      </c>
      <c r="I28" s="51">
        <v>7</v>
      </c>
      <c r="J28" s="51">
        <v>7</v>
      </c>
      <c r="K28" s="53">
        <f t="shared" si="0"/>
        <v>56</v>
      </c>
      <c r="L28" s="87"/>
    </row>
    <row r="29" spans="1:12" s="41" customFormat="1" ht="24" customHeight="1" x14ac:dyDescent="0.2">
      <c r="A29" s="45">
        <v>23</v>
      </c>
      <c r="B29" s="67" t="s">
        <v>80</v>
      </c>
      <c r="C29" s="51">
        <v>8</v>
      </c>
      <c r="D29" s="51">
        <v>7</v>
      </c>
      <c r="E29" s="51">
        <v>4</v>
      </c>
      <c r="F29" s="51">
        <v>5</v>
      </c>
      <c r="G29" s="51">
        <v>5</v>
      </c>
      <c r="H29" s="51">
        <v>5</v>
      </c>
      <c r="I29" s="51">
        <v>8</v>
      </c>
      <c r="J29" s="51">
        <v>6</v>
      </c>
      <c r="K29" s="53">
        <f t="shared" si="0"/>
        <v>48</v>
      </c>
      <c r="L29" s="87"/>
    </row>
    <row r="30" spans="1:12" s="41" customFormat="1" ht="24" customHeight="1" x14ac:dyDescent="0.2">
      <c r="A30" s="45">
        <v>24</v>
      </c>
      <c r="B30" s="67" t="s">
        <v>46</v>
      </c>
      <c r="C30" s="51">
        <v>7</v>
      </c>
      <c r="D30" s="51">
        <v>7</v>
      </c>
      <c r="E30" s="51">
        <v>6</v>
      </c>
      <c r="F30" s="51">
        <v>6</v>
      </c>
      <c r="G30" s="51">
        <v>7</v>
      </c>
      <c r="H30" s="51">
        <v>8</v>
      </c>
      <c r="I30" s="51">
        <v>6</v>
      </c>
      <c r="J30" s="51">
        <v>8</v>
      </c>
      <c r="K30" s="53">
        <f t="shared" si="0"/>
        <v>55</v>
      </c>
      <c r="L30" s="87"/>
    </row>
    <row r="31" spans="1:12" s="41" customFormat="1" ht="24" customHeight="1" x14ac:dyDescent="0.2">
      <c r="A31" s="45">
        <v>25</v>
      </c>
      <c r="B31" s="67" t="s">
        <v>81</v>
      </c>
      <c r="C31" s="51">
        <v>6</v>
      </c>
      <c r="D31" s="51">
        <v>6</v>
      </c>
      <c r="E31" s="51">
        <v>5</v>
      </c>
      <c r="F31" s="51">
        <v>4</v>
      </c>
      <c r="G31" s="51">
        <v>3</v>
      </c>
      <c r="H31" s="51">
        <v>4</v>
      </c>
      <c r="I31" s="51">
        <v>4</v>
      </c>
      <c r="J31" s="51">
        <v>3</v>
      </c>
      <c r="K31" s="53">
        <f t="shared" si="0"/>
        <v>35</v>
      </c>
      <c r="L31" s="87"/>
    </row>
    <row r="32" spans="1:12" s="41" customFormat="1" ht="24" customHeight="1" x14ac:dyDescent="0.2">
      <c r="A32" s="45">
        <v>26</v>
      </c>
      <c r="B32" s="67" t="s">
        <v>82</v>
      </c>
      <c r="C32" s="51">
        <v>5</v>
      </c>
      <c r="D32" s="51">
        <v>5</v>
      </c>
      <c r="E32" s="51">
        <v>4</v>
      </c>
      <c r="F32" s="51">
        <v>4</v>
      </c>
      <c r="G32" s="51">
        <v>3</v>
      </c>
      <c r="H32" s="51">
        <v>4</v>
      </c>
      <c r="I32" s="51">
        <v>5</v>
      </c>
      <c r="J32" s="51">
        <v>3</v>
      </c>
      <c r="K32" s="53">
        <f t="shared" si="0"/>
        <v>33</v>
      </c>
      <c r="L32" s="87"/>
    </row>
    <row r="33" spans="1:12" s="41" customFormat="1" ht="24" customHeight="1" x14ac:dyDescent="0.3">
      <c r="A33" s="45">
        <v>27</v>
      </c>
      <c r="B33" s="68" t="s">
        <v>83</v>
      </c>
      <c r="C33" s="51">
        <v>7</v>
      </c>
      <c r="D33" s="51">
        <v>6</v>
      </c>
      <c r="E33" s="51">
        <v>6</v>
      </c>
      <c r="F33" s="51">
        <v>5</v>
      </c>
      <c r="G33" s="51">
        <v>4</v>
      </c>
      <c r="H33" s="51">
        <v>5</v>
      </c>
      <c r="I33" s="51">
        <v>7</v>
      </c>
      <c r="J33" s="51">
        <v>6</v>
      </c>
      <c r="K33" s="53">
        <f t="shared" si="0"/>
        <v>46</v>
      </c>
      <c r="L33" s="87"/>
    </row>
    <row r="34" spans="1:12" s="41" customFormat="1" ht="24" customHeight="1" x14ac:dyDescent="0.2">
      <c r="A34" s="45">
        <v>28</v>
      </c>
      <c r="B34" s="67" t="s">
        <v>84</v>
      </c>
      <c r="C34" s="51">
        <v>7</v>
      </c>
      <c r="D34" s="51">
        <v>6</v>
      </c>
      <c r="E34" s="51">
        <v>7</v>
      </c>
      <c r="F34" s="51">
        <v>6</v>
      </c>
      <c r="G34" s="51">
        <v>5</v>
      </c>
      <c r="H34" s="51">
        <v>8</v>
      </c>
      <c r="I34" s="51">
        <v>6</v>
      </c>
      <c r="J34" s="51">
        <v>8</v>
      </c>
      <c r="K34" s="53">
        <f t="shared" si="0"/>
        <v>53</v>
      </c>
      <c r="L34" s="87"/>
    </row>
    <row r="35" spans="1:12" s="41" customFormat="1" ht="24" customHeight="1" x14ac:dyDescent="0.3">
      <c r="A35" s="45">
        <v>29</v>
      </c>
      <c r="B35" s="69" t="s">
        <v>85</v>
      </c>
      <c r="C35" s="51">
        <v>5</v>
      </c>
      <c r="D35" s="51">
        <v>5</v>
      </c>
      <c r="E35" s="51">
        <v>4</v>
      </c>
      <c r="F35" s="51">
        <v>3</v>
      </c>
      <c r="G35" s="51">
        <v>4</v>
      </c>
      <c r="H35" s="51">
        <v>4</v>
      </c>
      <c r="I35" s="51">
        <v>3</v>
      </c>
      <c r="J35" s="51">
        <v>4</v>
      </c>
      <c r="K35" s="53">
        <f t="shared" si="0"/>
        <v>32</v>
      </c>
      <c r="L35" s="87"/>
    </row>
    <row r="36" spans="1:12" s="41" customFormat="1" ht="24" customHeight="1" x14ac:dyDescent="0.3">
      <c r="A36" s="45">
        <v>30</v>
      </c>
      <c r="B36" s="69" t="s">
        <v>86</v>
      </c>
      <c r="C36" s="51">
        <v>5</v>
      </c>
      <c r="D36" s="51">
        <v>5</v>
      </c>
      <c r="E36" s="51">
        <v>6</v>
      </c>
      <c r="F36" s="51">
        <v>7</v>
      </c>
      <c r="G36" s="51">
        <v>6</v>
      </c>
      <c r="H36" s="51">
        <v>7</v>
      </c>
      <c r="I36" s="51">
        <v>5</v>
      </c>
      <c r="J36" s="51">
        <v>7</v>
      </c>
      <c r="K36" s="53">
        <f t="shared" si="0"/>
        <v>48</v>
      </c>
      <c r="L36" s="87"/>
    </row>
    <row r="37" spans="1:12" s="41" customFormat="1" ht="24" customHeight="1" x14ac:dyDescent="0.3">
      <c r="A37" s="45">
        <v>31</v>
      </c>
      <c r="B37" s="69" t="s">
        <v>87</v>
      </c>
      <c r="C37" s="51">
        <v>10</v>
      </c>
      <c r="D37" s="51">
        <v>9</v>
      </c>
      <c r="E37" s="51">
        <v>7</v>
      </c>
      <c r="F37" s="51">
        <v>9</v>
      </c>
      <c r="G37" s="51">
        <v>9</v>
      </c>
      <c r="H37" s="51">
        <v>8</v>
      </c>
      <c r="I37" s="51">
        <v>10</v>
      </c>
      <c r="J37" s="51">
        <v>10</v>
      </c>
      <c r="K37" s="53">
        <f t="shared" si="0"/>
        <v>72</v>
      </c>
      <c r="L37" s="87"/>
    </row>
    <row r="38" spans="1:12" s="41" customFormat="1" ht="24" customHeight="1" x14ac:dyDescent="0.3">
      <c r="A38" s="45">
        <v>32</v>
      </c>
      <c r="B38" s="69" t="s">
        <v>88</v>
      </c>
      <c r="C38" s="51">
        <v>7</v>
      </c>
      <c r="D38" s="51">
        <v>6</v>
      </c>
      <c r="E38" s="51">
        <v>6</v>
      </c>
      <c r="F38" s="51">
        <v>7</v>
      </c>
      <c r="G38" s="51">
        <v>7</v>
      </c>
      <c r="H38" s="51">
        <v>6</v>
      </c>
      <c r="I38" s="51">
        <v>8</v>
      </c>
      <c r="J38" s="51">
        <v>8</v>
      </c>
      <c r="K38" s="53">
        <f t="shared" si="0"/>
        <v>55</v>
      </c>
      <c r="L38" s="87"/>
    </row>
    <row r="39" spans="1:12" s="41" customFormat="1" ht="24" customHeight="1" x14ac:dyDescent="0.3">
      <c r="A39" s="45">
        <v>33</v>
      </c>
      <c r="B39" s="69" t="s">
        <v>89</v>
      </c>
      <c r="C39" s="51">
        <v>8</v>
      </c>
      <c r="D39" s="51">
        <v>9</v>
      </c>
      <c r="E39" s="51">
        <v>8</v>
      </c>
      <c r="F39" s="51">
        <v>8</v>
      </c>
      <c r="G39" s="51">
        <v>8</v>
      </c>
      <c r="H39" s="51">
        <v>9</v>
      </c>
      <c r="I39" s="51">
        <v>10</v>
      </c>
      <c r="J39" s="51">
        <v>10</v>
      </c>
      <c r="K39" s="53">
        <f t="shared" si="0"/>
        <v>70</v>
      </c>
      <c r="L39" s="87"/>
    </row>
    <row r="40" spans="1:12" s="41" customFormat="1" ht="24" customHeight="1" x14ac:dyDescent="0.3">
      <c r="A40" s="45">
        <v>34</v>
      </c>
      <c r="B40" s="69" t="s">
        <v>34</v>
      </c>
      <c r="C40" s="51">
        <v>7</v>
      </c>
      <c r="D40" s="51">
        <v>7</v>
      </c>
      <c r="E40" s="51">
        <v>6</v>
      </c>
      <c r="F40" s="51">
        <v>5</v>
      </c>
      <c r="G40" s="51">
        <v>6</v>
      </c>
      <c r="H40" s="51">
        <v>5</v>
      </c>
      <c r="I40" s="51">
        <v>5</v>
      </c>
      <c r="J40" s="51">
        <v>7</v>
      </c>
      <c r="K40" s="53">
        <f t="shared" si="0"/>
        <v>48</v>
      </c>
      <c r="L40" s="87"/>
    </row>
    <row r="41" spans="1:12" s="41" customFormat="1" ht="24" customHeight="1" x14ac:dyDescent="0.3">
      <c r="A41" s="45">
        <v>35</v>
      </c>
      <c r="B41" s="69" t="s">
        <v>90</v>
      </c>
      <c r="C41" s="51">
        <v>4</v>
      </c>
      <c r="D41" s="51">
        <v>3</v>
      </c>
      <c r="E41" s="51">
        <v>3</v>
      </c>
      <c r="F41" s="51">
        <v>2</v>
      </c>
      <c r="G41" s="51">
        <v>2</v>
      </c>
      <c r="H41" s="51">
        <v>2</v>
      </c>
      <c r="I41" s="51">
        <v>2</v>
      </c>
      <c r="J41" s="51">
        <v>3</v>
      </c>
      <c r="K41" s="53">
        <f t="shared" si="0"/>
        <v>21</v>
      </c>
      <c r="L41" s="87"/>
    </row>
    <row r="42" spans="1:12" s="41" customFormat="1" ht="24" customHeight="1" x14ac:dyDescent="0.3">
      <c r="A42" s="45">
        <v>36</v>
      </c>
      <c r="B42" s="69" t="s">
        <v>42</v>
      </c>
      <c r="C42" s="51">
        <v>7</v>
      </c>
      <c r="D42" s="51">
        <v>7</v>
      </c>
      <c r="E42" s="51">
        <v>5</v>
      </c>
      <c r="F42" s="51">
        <v>4</v>
      </c>
      <c r="G42" s="51">
        <v>4</v>
      </c>
      <c r="H42" s="51">
        <v>5</v>
      </c>
      <c r="I42" s="51">
        <v>4</v>
      </c>
      <c r="J42" s="51">
        <v>5</v>
      </c>
      <c r="K42" s="53">
        <f t="shared" si="0"/>
        <v>41</v>
      </c>
      <c r="L42" s="87"/>
    </row>
    <row r="43" spans="1:12" s="41" customFormat="1" ht="24" customHeight="1" x14ac:dyDescent="0.3">
      <c r="A43" s="45">
        <v>37</v>
      </c>
      <c r="B43" s="69" t="s">
        <v>17</v>
      </c>
      <c r="C43" s="51">
        <v>8</v>
      </c>
      <c r="D43" s="51">
        <v>8</v>
      </c>
      <c r="E43" s="51">
        <v>7</v>
      </c>
      <c r="F43" s="51">
        <v>7</v>
      </c>
      <c r="G43" s="51">
        <v>8</v>
      </c>
      <c r="H43" s="51">
        <v>6</v>
      </c>
      <c r="I43" s="51">
        <v>8</v>
      </c>
      <c r="J43" s="51">
        <v>8</v>
      </c>
      <c r="K43" s="53">
        <f t="shared" si="0"/>
        <v>60</v>
      </c>
      <c r="L43" s="87"/>
    </row>
    <row r="44" spans="1:12" s="41" customFormat="1" ht="24" customHeight="1" x14ac:dyDescent="0.3">
      <c r="A44" s="45">
        <v>38</v>
      </c>
      <c r="B44" s="69" t="s">
        <v>18</v>
      </c>
      <c r="C44" s="51">
        <v>7</v>
      </c>
      <c r="D44" s="51">
        <v>8</v>
      </c>
      <c r="E44" s="51">
        <v>6</v>
      </c>
      <c r="F44" s="51">
        <v>5</v>
      </c>
      <c r="G44" s="51">
        <v>5</v>
      </c>
      <c r="H44" s="51">
        <v>6</v>
      </c>
      <c r="I44" s="51">
        <v>8</v>
      </c>
      <c r="J44" s="51">
        <v>7</v>
      </c>
      <c r="K44" s="53">
        <f t="shared" si="0"/>
        <v>52</v>
      </c>
      <c r="L44" s="87"/>
    </row>
    <row r="45" spans="1:12" s="41" customFormat="1" ht="24" customHeight="1" x14ac:dyDescent="0.3">
      <c r="A45" s="45">
        <v>39</v>
      </c>
      <c r="B45" s="69" t="s">
        <v>91</v>
      </c>
      <c r="C45" s="51">
        <v>7</v>
      </c>
      <c r="D45" s="51">
        <v>6</v>
      </c>
      <c r="E45" s="51">
        <v>6</v>
      </c>
      <c r="F45" s="51">
        <v>4</v>
      </c>
      <c r="G45" s="51">
        <v>3</v>
      </c>
      <c r="H45" s="51">
        <v>4</v>
      </c>
      <c r="I45" s="51">
        <v>4</v>
      </c>
      <c r="J45" s="51">
        <v>4</v>
      </c>
      <c r="K45" s="53">
        <f t="shared" si="0"/>
        <v>38</v>
      </c>
      <c r="L45" s="87"/>
    </row>
    <row r="46" spans="1:12" s="41" customFormat="1" ht="24" customHeight="1" x14ac:dyDescent="0.3">
      <c r="A46" s="45">
        <v>40</v>
      </c>
      <c r="B46" s="69" t="s">
        <v>20</v>
      </c>
      <c r="C46" s="51">
        <v>6</v>
      </c>
      <c r="D46" s="51">
        <v>5</v>
      </c>
      <c r="E46" s="51">
        <v>4</v>
      </c>
      <c r="F46" s="51">
        <v>2</v>
      </c>
      <c r="G46" s="51">
        <v>3</v>
      </c>
      <c r="H46" s="51">
        <v>3</v>
      </c>
      <c r="I46" s="51">
        <v>4</v>
      </c>
      <c r="J46" s="51">
        <v>3</v>
      </c>
      <c r="K46" s="53">
        <f t="shared" si="0"/>
        <v>30</v>
      </c>
      <c r="L46" s="87"/>
    </row>
    <row r="47" spans="1:12" s="41" customFormat="1" ht="24" customHeight="1" x14ac:dyDescent="0.3">
      <c r="A47" s="45">
        <v>41</v>
      </c>
      <c r="B47" s="69" t="s">
        <v>43</v>
      </c>
      <c r="C47" s="51">
        <v>8</v>
      </c>
      <c r="D47" s="51">
        <v>8</v>
      </c>
      <c r="E47" s="51">
        <v>9</v>
      </c>
      <c r="F47" s="51">
        <v>8</v>
      </c>
      <c r="G47" s="51">
        <v>10</v>
      </c>
      <c r="H47" s="51">
        <v>9</v>
      </c>
      <c r="I47" s="51">
        <v>9</v>
      </c>
      <c r="J47" s="51">
        <v>10</v>
      </c>
      <c r="K47" s="53">
        <f t="shared" si="0"/>
        <v>71</v>
      </c>
      <c r="L47" s="87"/>
    </row>
    <row r="48" spans="1:12" s="41" customFormat="1" ht="24" customHeight="1" x14ac:dyDescent="0.3">
      <c r="A48" s="45">
        <v>42</v>
      </c>
      <c r="B48" s="69" t="s">
        <v>22</v>
      </c>
      <c r="C48" s="51">
        <v>8</v>
      </c>
      <c r="D48" s="51">
        <v>8</v>
      </c>
      <c r="E48" s="51">
        <v>7</v>
      </c>
      <c r="F48" s="51">
        <v>6</v>
      </c>
      <c r="G48" s="51">
        <v>7</v>
      </c>
      <c r="H48" s="51">
        <v>7</v>
      </c>
      <c r="I48" s="51">
        <v>6</v>
      </c>
      <c r="J48" s="51">
        <v>9</v>
      </c>
      <c r="K48" s="53">
        <f t="shared" si="0"/>
        <v>58</v>
      </c>
      <c r="L48" s="87"/>
    </row>
    <row r="49" spans="1:12" s="41" customFormat="1" ht="24" customHeight="1" x14ac:dyDescent="0.3">
      <c r="A49" s="45">
        <v>43</v>
      </c>
      <c r="B49" s="69" t="s">
        <v>92</v>
      </c>
      <c r="C49" s="51">
        <v>3</v>
      </c>
      <c r="D49" s="51">
        <v>4</v>
      </c>
      <c r="E49" s="51">
        <v>4</v>
      </c>
      <c r="F49" s="51">
        <v>0</v>
      </c>
      <c r="G49" s="51">
        <v>2</v>
      </c>
      <c r="H49" s="51">
        <v>4</v>
      </c>
      <c r="I49" s="51">
        <v>4</v>
      </c>
      <c r="J49" s="51">
        <v>4</v>
      </c>
      <c r="K49" s="53">
        <f t="shared" si="0"/>
        <v>25</v>
      </c>
      <c r="L49" s="87"/>
    </row>
    <row r="50" spans="1:12" s="41" customFormat="1" ht="24" customHeight="1" thickBot="1" x14ac:dyDescent="0.35">
      <c r="A50" s="48">
        <v>44</v>
      </c>
      <c r="B50" s="70" t="s">
        <v>93</v>
      </c>
      <c r="C50" s="80">
        <v>10</v>
      </c>
      <c r="D50" s="80">
        <v>10</v>
      </c>
      <c r="E50" s="80">
        <v>8</v>
      </c>
      <c r="F50" s="80">
        <v>6</v>
      </c>
      <c r="G50" s="80">
        <v>9</v>
      </c>
      <c r="H50" s="80">
        <v>8</v>
      </c>
      <c r="I50" s="80">
        <v>8</v>
      </c>
      <c r="J50" s="80">
        <v>8</v>
      </c>
      <c r="K50" s="81">
        <f t="shared" si="0"/>
        <v>67</v>
      </c>
      <c r="L50" s="88"/>
    </row>
    <row r="52" spans="1:12" ht="18" x14ac:dyDescent="0.3">
      <c r="A52" s="18" t="s">
        <v>94</v>
      </c>
      <c r="L52" s="19"/>
    </row>
  </sheetData>
  <autoFilter ref="A6:L6">
    <sortState ref="A7:L35">
      <sortCondition ref="A6"/>
    </sortState>
  </autoFilter>
  <mergeCells count="3">
    <mergeCell ref="A1:L1"/>
    <mergeCell ref="A4:L4"/>
    <mergeCell ref="A5:L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="80" zoomScaleNormal="100" zoomScaleSheetLayoutView="80" workbookViewId="0">
      <selection activeCell="B14" sqref="B14"/>
    </sheetView>
  </sheetViews>
  <sheetFormatPr defaultColWidth="9.140625" defaultRowHeight="20.25" x14ac:dyDescent="0.3"/>
  <cols>
    <col min="1" max="1" width="10.140625" style="6" customWidth="1"/>
    <col min="2" max="2" width="53.5703125" style="16" customWidth="1"/>
    <col min="3" max="3" width="13.42578125" style="16" hidden="1" customWidth="1"/>
    <col min="4" max="4" width="12.85546875" style="16" hidden="1" customWidth="1"/>
    <col min="5" max="5" width="12" style="16" hidden="1" customWidth="1"/>
    <col min="6" max="6" width="13.85546875" style="16" hidden="1" customWidth="1"/>
    <col min="7" max="7" width="18.42578125" style="16" customWidth="1"/>
    <col min="8" max="8" width="13.5703125" style="91" customWidth="1"/>
    <col min="9" max="9" width="9.140625" style="258"/>
    <col min="10" max="16384" width="9.140625" style="6"/>
  </cols>
  <sheetData>
    <row r="1" spans="1:13" ht="41.25" customHeight="1" x14ac:dyDescent="0.3">
      <c r="A1" s="643" t="s">
        <v>29</v>
      </c>
      <c r="B1" s="643"/>
      <c r="C1" s="643"/>
      <c r="D1" s="643"/>
      <c r="E1" s="643"/>
      <c r="F1" s="643"/>
      <c r="G1" s="643"/>
      <c r="H1" s="643"/>
      <c r="I1" s="253"/>
      <c r="J1" s="196"/>
      <c r="K1" s="196"/>
      <c r="L1" s="196"/>
      <c r="M1" s="42"/>
    </row>
    <row r="2" spans="1:13" hidden="1" x14ac:dyDescent="0.3">
      <c r="B2" s="26"/>
      <c r="C2" s="27"/>
      <c r="D2" s="27"/>
      <c r="E2" s="27"/>
      <c r="F2" s="27"/>
      <c r="G2" s="27"/>
      <c r="H2" s="89"/>
      <c r="I2" s="256"/>
      <c r="J2" s="29"/>
      <c r="K2" s="29"/>
      <c r="L2" s="29"/>
      <c r="M2" s="29"/>
    </row>
    <row r="3" spans="1:13" x14ac:dyDescent="0.3">
      <c r="A3" s="143" t="s">
        <v>496</v>
      </c>
      <c r="B3" s="30"/>
      <c r="C3" s="31"/>
      <c r="D3" s="31"/>
      <c r="E3" s="32"/>
      <c r="F3" s="31"/>
      <c r="G3" s="25"/>
      <c r="H3" s="90" t="s">
        <v>7</v>
      </c>
      <c r="I3" s="257"/>
      <c r="J3" s="34"/>
      <c r="K3" s="34"/>
      <c r="L3" s="35"/>
    </row>
    <row r="4" spans="1:13" x14ac:dyDescent="0.3">
      <c r="A4" s="714" t="s">
        <v>147</v>
      </c>
      <c r="B4" s="714"/>
      <c r="C4" s="714"/>
      <c r="D4" s="714"/>
      <c r="E4" s="714"/>
      <c r="F4" s="714"/>
      <c r="G4" s="714"/>
      <c r="H4" s="714"/>
      <c r="I4" s="255"/>
      <c r="J4" s="43"/>
      <c r="K4" s="43"/>
      <c r="L4" s="43"/>
      <c r="M4" s="43"/>
    </row>
    <row r="5" spans="1:13" ht="24.75" hidden="1" customHeight="1" x14ac:dyDescent="0.3">
      <c r="B5" s="713"/>
      <c r="C5" s="713"/>
      <c r="D5" s="713"/>
      <c r="E5" s="713"/>
      <c r="F5" s="713"/>
      <c r="G5" s="713"/>
      <c r="H5" s="713"/>
      <c r="I5" s="254"/>
      <c r="J5" s="44"/>
      <c r="K5" s="44"/>
      <c r="L5" s="44"/>
      <c r="M5" s="44"/>
    </row>
    <row r="6" spans="1:13" ht="11.25" customHeight="1" thickBot="1" x14ac:dyDescent="0.35"/>
    <row r="7" spans="1:13" s="13" customFormat="1" ht="42.75" customHeight="1" x14ac:dyDescent="0.2">
      <c r="A7" s="585" t="s">
        <v>98</v>
      </c>
      <c r="B7" s="581" t="s">
        <v>8</v>
      </c>
      <c r="C7" s="586" t="s">
        <v>32</v>
      </c>
      <c r="D7" s="587" t="s">
        <v>33</v>
      </c>
      <c r="E7" s="587" t="s">
        <v>35</v>
      </c>
      <c r="F7" s="587" t="s">
        <v>35</v>
      </c>
      <c r="G7" s="593" t="s">
        <v>49</v>
      </c>
      <c r="H7" s="595" t="s">
        <v>2</v>
      </c>
      <c r="I7" s="597" t="s">
        <v>157</v>
      </c>
    </row>
    <row r="8" spans="1:13" ht="25.9" customHeight="1" x14ac:dyDescent="0.3">
      <c r="A8" s="588">
        <v>1</v>
      </c>
      <c r="B8" s="582" t="s">
        <v>484</v>
      </c>
      <c r="C8" s="579"/>
      <c r="D8" s="573"/>
      <c r="E8" s="573"/>
      <c r="F8" s="573"/>
      <c r="G8" s="568">
        <v>80</v>
      </c>
      <c r="H8" s="569">
        <v>1</v>
      </c>
      <c r="I8" s="598">
        <v>70</v>
      </c>
      <c r="J8" s="22"/>
    </row>
    <row r="9" spans="1:13" ht="25.9" customHeight="1" x14ac:dyDescent="0.3">
      <c r="A9" s="589">
        <f t="shared" ref="A9:A14" si="0">ROW(A2)</f>
        <v>2</v>
      </c>
      <c r="B9" s="582" t="s">
        <v>87</v>
      </c>
      <c r="C9" s="197"/>
      <c r="D9" s="574"/>
      <c r="E9" s="574"/>
      <c r="F9" s="574"/>
      <c r="G9" s="568">
        <v>77</v>
      </c>
      <c r="H9" s="569">
        <v>2</v>
      </c>
      <c r="I9" s="598">
        <v>65</v>
      </c>
      <c r="J9" s="22"/>
    </row>
    <row r="10" spans="1:13" ht="25.9" customHeight="1" x14ac:dyDescent="0.3">
      <c r="A10" s="589">
        <f t="shared" si="0"/>
        <v>3</v>
      </c>
      <c r="B10" s="582" t="s">
        <v>72</v>
      </c>
      <c r="C10" s="197"/>
      <c r="D10" s="574"/>
      <c r="E10" s="574"/>
      <c r="F10" s="574"/>
      <c r="G10" s="568">
        <v>73</v>
      </c>
      <c r="H10" s="569">
        <v>3</v>
      </c>
      <c r="I10" s="598">
        <v>60</v>
      </c>
      <c r="J10" s="22"/>
    </row>
    <row r="11" spans="1:13" ht="25.9" customHeight="1" x14ac:dyDescent="0.3">
      <c r="A11" s="589">
        <f t="shared" si="0"/>
        <v>4</v>
      </c>
      <c r="B11" s="583" t="s">
        <v>485</v>
      </c>
      <c r="C11" s="126"/>
      <c r="D11" s="575"/>
      <c r="E11" s="575"/>
      <c r="F11" s="575"/>
      <c r="G11" s="568">
        <v>69</v>
      </c>
      <c r="H11" s="570">
        <v>4</v>
      </c>
      <c r="I11" s="424">
        <v>58</v>
      </c>
      <c r="J11" s="22"/>
    </row>
    <row r="12" spans="1:13" ht="25.9" customHeight="1" x14ac:dyDescent="0.3">
      <c r="A12" s="589">
        <f t="shared" si="0"/>
        <v>5</v>
      </c>
      <c r="B12" s="617" t="s">
        <v>39</v>
      </c>
      <c r="C12" s="126"/>
      <c r="D12" s="575"/>
      <c r="E12" s="575"/>
      <c r="F12" s="575"/>
      <c r="G12" s="568">
        <v>69</v>
      </c>
      <c r="H12" s="570">
        <v>4</v>
      </c>
      <c r="I12" s="424">
        <v>57</v>
      </c>
      <c r="J12" s="22"/>
    </row>
    <row r="13" spans="1:13" ht="25.9" customHeight="1" x14ac:dyDescent="0.3">
      <c r="A13" s="589">
        <f t="shared" si="0"/>
        <v>6</v>
      </c>
      <c r="B13" s="583" t="s">
        <v>76</v>
      </c>
      <c r="C13" s="136"/>
      <c r="D13" s="577"/>
      <c r="E13" s="577"/>
      <c r="F13" s="577"/>
      <c r="G13" s="568">
        <v>68</v>
      </c>
      <c r="H13" s="570">
        <v>6</v>
      </c>
      <c r="I13" s="424">
        <v>56</v>
      </c>
      <c r="J13" s="22"/>
    </row>
    <row r="14" spans="1:13" ht="25.9" customHeight="1" x14ac:dyDescent="0.3">
      <c r="A14" s="589">
        <f t="shared" si="0"/>
        <v>7</v>
      </c>
      <c r="B14" s="583" t="s">
        <v>17</v>
      </c>
      <c r="C14" s="137"/>
      <c r="D14" s="576"/>
      <c r="E14" s="576"/>
      <c r="F14" s="576"/>
      <c r="G14" s="568">
        <v>66</v>
      </c>
      <c r="H14" s="570">
        <v>7</v>
      </c>
      <c r="I14" s="424">
        <v>55</v>
      </c>
      <c r="J14" s="22"/>
    </row>
    <row r="15" spans="1:13" ht="25.9" customHeight="1" x14ac:dyDescent="0.3">
      <c r="A15" s="589">
        <v>8</v>
      </c>
      <c r="B15" s="583" t="s">
        <v>22</v>
      </c>
      <c r="C15" s="126"/>
      <c r="D15" s="575"/>
      <c r="E15" s="575"/>
      <c r="F15" s="575"/>
      <c r="G15" s="568">
        <v>64</v>
      </c>
      <c r="H15" s="570">
        <v>8</v>
      </c>
      <c r="I15" s="424">
        <v>54</v>
      </c>
      <c r="J15" s="22"/>
    </row>
    <row r="16" spans="1:13" ht="25.9" customHeight="1" x14ac:dyDescent="0.3">
      <c r="A16" s="589">
        <v>9</v>
      </c>
      <c r="B16" s="583" t="s">
        <v>486</v>
      </c>
      <c r="C16" s="126"/>
      <c r="D16" s="575"/>
      <c r="E16" s="575"/>
      <c r="F16" s="575"/>
      <c r="G16" s="568">
        <v>63</v>
      </c>
      <c r="H16" s="570">
        <v>9</v>
      </c>
      <c r="I16" s="424">
        <v>53</v>
      </c>
      <c r="J16" s="22"/>
    </row>
    <row r="17" spans="1:10" ht="25.9" customHeight="1" x14ac:dyDescent="0.3">
      <c r="A17" s="589">
        <f t="shared" ref="A17:A21" si="1">ROW(A10)</f>
        <v>10</v>
      </c>
      <c r="B17" s="583" t="s">
        <v>480</v>
      </c>
      <c r="C17" s="135"/>
      <c r="D17" s="578"/>
      <c r="E17" s="578"/>
      <c r="F17" s="578"/>
      <c r="G17" s="568">
        <v>61</v>
      </c>
      <c r="H17" s="570">
        <v>10</v>
      </c>
      <c r="I17" s="424">
        <v>53</v>
      </c>
      <c r="J17" s="22"/>
    </row>
    <row r="18" spans="1:10" ht="25.9" customHeight="1" x14ac:dyDescent="0.3">
      <c r="A18" s="589">
        <f t="shared" si="1"/>
        <v>11</v>
      </c>
      <c r="B18" s="583" t="s">
        <v>487</v>
      </c>
      <c r="C18" s="135"/>
      <c r="D18" s="578"/>
      <c r="E18" s="575"/>
      <c r="F18" s="575"/>
      <c r="G18" s="568">
        <v>57</v>
      </c>
      <c r="H18" s="570">
        <v>11</v>
      </c>
      <c r="I18" s="424">
        <v>51</v>
      </c>
      <c r="J18" s="22"/>
    </row>
    <row r="19" spans="1:10" ht="25.9" customHeight="1" x14ac:dyDescent="0.3">
      <c r="A19" s="589">
        <f t="shared" si="1"/>
        <v>12</v>
      </c>
      <c r="B19" s="583" t="s">
        <v>488</v>
      </c>
      <c r="C19" s="126"/>
      <c r="D19" s="575"/>
      <c r="E19" s="575"/>
      <c r="F19" s="575"/>
      <c r="G19" s="568">
        <v>57</v>
      </c>
      <c r="H19" s="570">
        <v>11</v>
      </c>
      <c r="I19" s="424">
        <v>50</v>
      </c>
      <c r="J19" s="22"/>
    </row>
    <row r="20" spans="1:10" ht="25.9" customHeight="1" x14ac:dyDescent="0.3">
      <c r="A20" s="589">
        <f t="shared" si="1"/>
        <v>13</v>
      </c>
      <c r="B20" s="583" t="s">
        <v>164</v>
      </c>
      <c r="C20" s="126"/>
      <c r="D20" s="575"/>
      <c r="E20" s="575"/>
      <c r="F20" s="575"/>
      <c r="G20" s="568">
        <v>57</v>
      </c>
      <c r="H20" s="570">
        <v>11</v>
      </c>
      <c r="I20" s="424">
        <v>49</v>
      </c>
      <c r="J20" s="22"/>
    </row>
    <row r="21" spans="1:10" ht="25.9" customHeight="1" x14ac:dyDescent="0.3">
      <c r="A21" s="589">
        <f t="shared" si="1"/>
        <v>14</v>
      </c>
      <c r="B21" s="583" t="s">
        <v>483</v>
      </c>
      <c r="C21" s="126"/>
      <c r="D21" s="575"/>
      <c r="E21" s="575"/>
      <c r="F21" s="575"/>
      <c r="G21" s="568">
        <v>56</v>
      </c>
      <c r="H21" s="570">
        <v>14</v>
      </c>
      <c r="I21" s="424">
        <v>49</v>
      </c>
      <c r="J21" s="22"/>
    </row>
    <row r="22" spans="1:10" ht="25.9" customHeight="1" x14ac:dyDescent="0.3">
      <c r="A22" s="588">
        <v>15</v>
      </c>
      <c r="B22" s="583" t="s">
        <v>154</v>
      </c>
      <c r="C22" s="126"/>
      <c r="D22" s="575"/>
      <c r="E22" s="575"/>
      <c r="F22" s="575"/>
      <c r="G22" s="568">
        <v>54</v>
      </c>
      <c r="H22" s="570">
        <v>15</v>
      </c>
      <c r="I22" s="424">
        <v>47</v>
      </c>
      <c r="J22" s="22"/>
    </row>
    <row r="23" spans="1:10" ht="25.9" customHeight="1" x14ac:dyDescent="0.3">
      <c r="A23" s="589">
        <f t="shared" ref="A23:A28" si="2">ROW(A16)</f>
        <v>16</v>
      </c>
      <c r="B23" s="583" t="s">
        <v>93</v>
      </c>
      <c r="C23" s="126"/>
      <c r="D23" s="575"/>
      <c r="E23" s="575"/>
      <c r="F23" s="575"/>
      <c r="G23" s="568">
        <v>53</v>
      </c>
      <c r="H23" s="570">
        <v>16</v>
      </c>
      <c r="I23" s="424">
        <v>46</v>
      </c>
      <c r="J23" s="22"/>
    </row>
    <row r="24" spans="1:10" ht="25.9" customHeight="1" x14ac:dyDescent="0.3">
      <c r="A24" s="589">
        <f t="shared" si="2"/>
        <v>17</v>
      </c>
      <c r="B24" s="583" t="s">
        <v>489</v>
      </c>
      <c r="C24" s="126"/>
      <c r="D24" s="575"/>
      <c r="E24" s="575"/>
      <c r="F24" s="575"/>
      <c r="G24" s="568">
        <v>52</v>
      </c>
      <c r="H24" s="570">
        <v>17</v>
      </c>
      <c r="I24" s="424">
        <v>45</v>
      </c>
      <c r="J24" s="22"/>
    </row>
    <row r="25" spans="1:10" ht="25.9" customHeight="1" x14ac:dyDescent="0.3">
      <c r="A25" s="589">
        <f t="shared" si="2"/>
        <v>18</v>
      </c>
      <c r="B25" s="583" t="s">
        <v>21</v>
      </c>
      <c r="C25" s="126"/>
      <c r="D25" s="575"/>
      <c r="E25" s="575"/>
      <c r="F25" s="575"/>
      <c r="G25" s="568">
        <v>50</v>
      </c>
      <c r="H25" s="570">
        <v>18</v>
      </c>
      <c r="I25" s="424">
        <v>44</v>
      </c>
      <c r="J25" s="22"/>
    </row>
    <row r="26" spans="1:10" ht="25.9" customHeight="1" x14ac:dyDescent="0.3">
      <c r="A26" s="589">
        <f t="shared" si="2"/>
        <v>19</v>
      </c>
      <c r="B26" s="583" t="s">
        <v>490</v>
      </c>
      <c r="C26" s="136"/>
      <c r="D26" s="577"/>
      <c r="E26" s="577"/>
      <c r="F26" s="577"/>
      <c r="G26" s="568">
        <v>45</v>
      </c>
      <c r="H26" s="570">
        <v>19</v>
      </c>
      <c r="I26" s="424">
        <v>43</v>
      </c>
      <c r="J26" s="22"/>
    </row>
    <row r="27" spans="1:10" ht="25.9" customHeight="1" x14ac:dyDescent="0.3">
      <c r="A27" s="589">
        <f t="shared" si="2"/>
        <v>20</v>
      </c>
      <c r="B27" s="583" t="s">
        <v>20</v>
      </c>
      <c r="C27" s="126"/>
      <c r="D27" s="575"/>
      <c r="E27" s="575"/>
      <c r="F27" s="575"/>
      <c r="G27" s="568">
        <v>45</v>
      </c>
      <c r="H27" s="570">
        <v>19</v>
      </c>
      <c r="I27" s="424">
        <v>42</v>
      </c>
      <c r="J27" s="22"/>
    </row>
    <row r="28" spans="1:10" ht="25.9" customHeight="1" x14ac:dyDescent="0.3">
      <c r="A28" s="589">
        <f t="shared" si="2"/>
        <v>21</v>
      </c>
      <c r="B28" s="617" t="s">
        <v>163</v>
      </c>
      <c r="C28" s="126"/>
      <c r="D28" s="575"/>
      <c r="E28" s="575"/>
      <c r="F28" s="575"/>
      <c r="G28" s="568">
        <v>45</v>
      </c>
      <c r="H28" s="570">
        <v>19</v>
      </c>
      <c r="I28" s="424">
        <v>41</v>
      </c>
      <c r="J28" s="22"/>
    </row>
    <row r="29" spans="1:10" ht="24.75" customHeight="1" x14ac:dyDescent="0.3">
      <c r="A29" s="589">
        <v>22</v>
      </c>
      <c r="B29" s="583" t="s">
        <v>82</v>
      </c>
      <c r="C29" s="136"/>
      <c r="D29" s="577"/>
      <c r="E29" s="577"/>
      <c r="F29" s="577"/>
      <c r="G29" s="568">
        <v>43</v>
      </c>
      <c r="H29" s="570">
        <v>22</v>
      </c>
      <c r="I29" s="424">
        <v>40</v>
      </c>
      <c r="J29" s="22"/>
    </row>
    <row r="30" spans="1:10" ht="25.9" customHeight="1" x14ac:dyDescent="0.3">
      <c r="A30" s="589">
        <f t="shared" ref="A30:A35" si="3">ROW(A23)</f>
        <v>23</v>
      </c>
      <c r="B30" s="583" t="s">
        <v>90</v>
      </c>
      <c r="C30" s="126"/>
      <c r="D30" s="575"/>
      <c r="E30" s="575"/>
      <c r="F30" s="575"/>
      <c r="G30" s="568">
        <v>42</v>
      </c>
      <c r="H30" s="570">
        <v>23</v>
      </c>
      <c r="I30" s="424">
        <v>39</v>
      </c>
      <c r="J30" s="22"/>
    </row>
    <row r="31" spans="1:10" ht="25.9" customHeight="1" x14ac:dyDescent="0.3">
      <c r="A31" s="589">
        <f t="shared" si="3"/>
        <v>24</v>
      </c>
      <c r="B31" s="583" t="s">
        <v>84</v>
      </c>
      <c r="C31" s="126"/>
      <c r="D31" s="575"/>
      <c r="E31" s="575"/>
      <c r="F31" s="575"/>
      <c r="G31" s="568">
        <v>38</v>
      </c>
      <c r="H31" s="570">
        <v>24</v>
      </c>
      <c r="I31" s="424">
        <v>38</v>
      </c>
      <c r="J31" s="22"/>
    </row>
    <row r="32" spans="1:10" ht="25.9" customHeight="1" x14ac:dyDescent="0.3">
      <c r="A32" s="589">
        <f t="shared" si="3"/>
        <v>25</v>
      </c>
      <c r="B32" s="583" t="s">
        <v>491</v>
      </c>
      <c r="C32" s="126"/>
      <c r="D32" s="575"/>
      <c r="E32" s="575"/>
      <c r="F32" s="575"/>
      <c r="G32" s="568">
        <v>36</v>
      </c>
      <c r="H32" s="570">
        <v>25</v>
      </c>
      <c r="I32" s="424">
        <v>38</v>
      </c>
      <c r="J32" s="22"/>
    </row>
    <row r="33" spans="1:10" ht="25.9" customHeight="1" x14ac:dyDescent="0.3">
      <c r="A33" s="589">
        <f t="shared" si="3"/>
        <v>26</v>
      </c>
      <c r="B33" s="583" t="s">
        <v>69</v>
      </c>
      <c r="C33" s="137"/>
      <c r="D33" s="576"/>
      <c r="E33" s="576"/>
      <c r="F33" s="576"/>
      <c r="G33" s="568">
        <v>36</v>
      </c>
      <c r="H33" s="570">
        <v>25</v>
      </c>
      <c r="I33" s="424">
        <v>36</v>
      </c>
      <c r="J33" s="22"/>
    </row>
    <row r="34" spans="1:10" ht="25.9" customHeight="1" x14ac:dyDescent="0.3">
      <c r="A34" s="589">
        <f t="shared" si="3"/>
        <v>27</v>
      </c>
      <c r="B34" s="583" t="s">
        <v>18</v>
      </c>
      <c r="C34" s="126"/>
      <c r="D34" s="575"/>
      <c r="E34" s="575"/>
      <c r="F34" s="575"/>
      <c r="G34" s="568">
        <v>34</v>
      </c>
      <c r="H34" s="570">
        <v>27</v>
      </c>
      <c r="I34" s="424">
        <v>35</v>
      </c>
      <c r="J34" s="22"/>
    </row>
    <row r="35" spans="1:10" ht="25.9" customHeight="1" x14ac:dyDescent="0.3">
      <c r="A35" s="589">
        <f t="shared" si="3"/>
        <v>28</v>
      </c>
      <c r="B35" s="583" t="s">
        <v>80</v>
      </c>
      <c r="C35" s="126"/>
      <c r="D35" s="575"/>
      <c r="E35" s="575"/>
      <c r="F35" s="575"/>
      <c r="G35" s="568">
        <v>33</v>
      </c>
      <c r="H35" s="570">
        <v>28</v>
      </c>
      <c r="I35" s="424">
        <v>34</v>
      </c>
      <c r="J35" s="22"/>
    </row>
    <row r="36" spans="1:10" ht="25.9" customHeight="1" x14ac:dyDescent="0.3">
      <c r="A36" s="588">
        <v>29</v>
      </c>
      <c r="B36" s="583" t="s">
        <v>492</v>
      </c>
      <c r="C36" s="126"/>
      <c r="D36" s="575"/>
      <c r="E36" s="575"/>
      <c r="F36" s="575"/>
      <c r="G36" s="568">
        <v>33</v>
      </c>
      <c r="H36" s="570">
        <v>28</v>
      </c>
      <c r="I36" s="424">
        <v>33</v>
      </c>
      <c r="J36" s="22"/>
    </row>
    <row r="37" spans="1:10" ht="25.9" customHeight="1" x14ac:dyDescent="0.3">
      <c r="A37" s="589">
        <f t="shared" ref="A37" si="4">ROW(A30)</f>
        <v>30</v>
      </c>
      <c r="B37" s="583" t="s">
        <v>493</v>
      </c>
      <c r="C37" s="126"/>
      <c r="D37" s="575"/>
      <c r="E37" s="575"/>
      <c r="F37" s="575"/>
      <c r="G37" s="568">
        <v>31</v>
      </c>
      <c r="H37" s="570">
        <v>30</v>
      </c>
      <c r="I37" s="424">
        <v>32</v>
      </c>
      <c r="J37" s="22"/>
    </row>
    <row r="38" spans="1:10" ht="22.5" customHeight="1" x14ac:dyDescent="0.3">
      <c r="A38" s="589">
        <v>23</v>
      </c>
      <c r="B38" s="583" t="s">
        <v>482</v>
      </c>
      <c r="C38" s="136"/>
      <c r="D38" s="577"/>
      <c r="E38" s="577"/>
      <c r="F38" s="577"/>
      <c r="G38" s="568">
        <v>29</v>
      </c>
      <c r="H38" s="570">
        <v>31</v>
      </c>
      <c r="I38" s="424">
        <v>31</v>
      </c>
    </row>
    <row r="39" spans="1:10" x14ac:dyDescent="0.3">
      <c r="A39" s="589">
        <f t="shared" ref="A39:A42" si="5">ROW(A32)</f>
        <v>32</v>
      </c>
      <c r="B39" s="583" t="s">
        <v>156</v>
      </c>
      <c r="C39" s="580"/>
      <c r="D39" s="572"/>
      <c r="E39" s="572"/>
      <c r="F39" s="572"/>
      <c r="G39" s="568">
        <v>26</v>
      </c>
      <c r="H39" s="570">
        <v>32</v>
      </c>
      <c r="I39" s="424">
        <v>30</v>
      </c>
    </row>
    <row r="40" spans="1:10" x14ac:dyDescent="0.3">
      <c r="A40" s="589">
        <f t="shared" si="5"/>
        <v>33</v>
      </c>
      <c r="B40" s="583" t="s">
        <v>79</v>
      </c>
      <c r="C40" s="580"/>
      <c r="D40" s="572"/>
      <c r="E40" s="572"/>
      <c r="F40" s="572"/>
      <c r="G40" s="568">
        <v>25</v>
      </c>
      <c r="H40" s="570">
        <v>33</v>
      </c>
      <c r="I40" s="424">
        <v>29</v>
      </c>
    </row>
    <row r="41" spans="1:10" x14ac:dyDescent="0.3">
      <c r="A41" s="589">
        <f t="shared" si="5"/>
        <v>34</v>
      </c>
      <c r="B41" s="583" t="s">
        <v>92</v>
      </c>
      <c r="C41" s="580"/>
      <c r="D41" s="572"/>
      <c r="E41" s="572"/>
      <c r="F41" s="572"/>
      <c r="G41" s="571">
        <v>41</v>
      </c>
      <c r="H41" s="570" t="s">
        <v>460</v>
      </c>
      <c r="I41" s="424"/>
    </row>
    <row r="42" spans="1:10" ht="21" thickBot="1" x14ac:dyDescent="0.35">
      <c r="A42" s="590">
        <f t="shared" si="5"/>
        <v>35</v>
      </c>
      <c r="B42" s="584" t="s">
        <v>481</v>
      </c>
      <c r="C42" s="591"/>
      <c r="D42" s="592"/>
      <c r="E42" s="592"/>
      <c r="F42" s="592"/>
      <c r="G42" s="594">
        <v>0</v>
      </c>
      <c r="H42" s="596" t="s">
        <v>476</v>
      </c>
      <c r="I42" s="599"/>
    </row>
    <row r="44" spans="1:10" x14ac:dyDescent="0.3">
      <c r="A44" s="147" t="s">
        <v>97</v>
      </c>
      <c r="B44" s="6"/>
      <c r="C44" s="104"/>
      <c r="D44" s="74"/>
      <c r="E44" s="74"/>
      <c r="F44" s="74" t="s">
        <v>160</v>
      </c>
      <c r="G44" s="74" t="s">
        <v>495</v>
      </c>
    </row>
  </sheetData>
  <autoFilter ref="B7:H7">
    <sortState ref="B8:I55">
      <sortCondition descending="1" ref="G7"/>
    </sortState>
  </autoFilter>
  <sortState ref="B8:H45">
    <sortCondition descending="1" ref="G8:G45"/>
  </sortState>
  <mergeCells count="3">
    <mergeCell ref="B5:H5"/>
    <mergeCell ref="A1:H1"/>
    <mergeCell ref="A4:H4"/>
  </mergeCells>
  <phoneticPr fontId="3" type="noConversion"/>
  <conditionalFormatting sqref="H2:H3 H5:H1048576">
    <cfRule type="cellIs" dxfId="0" priority="2" operator="between">
      <formula>1</formula>
      <formula>3</formula>
    </cfRule>
  </conditionalFormatting>
  <printOptions horizontalCentered="1"/>
  <pageMargins left="0.59055118110236227" right="0" top="0.19685039370078741" bottom="0.19685039370078741" header="0.51181102362204722" footer="0.51181102362204722"/>
  <pageSetup paperSize="9" scale="76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военная подготовка итог команды</vt:lpstr>
      <vt:lpstr>Сборка и разборка Ком</vt:lpstr>
      <vt:lpstr>АК по местам лично</vt:lpstr>
      <vt:lpstr>разборка л.ком. </vt:lpstr>
      <vt:lpstr>строй 1 судья</vt:lpstr>
      <vt:lpstr>строй 2 судья</vt:lpstr>
      <vt:lpstr>строевая подготовка</vt:lpstr>
      <vt:lpstr>'АК по местам лично'!Заголовки_для_печати</vt:lpstr>
      <vt:lpstr>'военная подготовка итог команды'!Заголовки_для_печати</vt:lpstr>
      <vt:lpstr>'разборка л.ком. '!Заголовки_для_печати</vt:lpstr>
      <vt:lpstr>'Сборка и разборка Ком'!Заголовки_для_печати</vt:lpstr>
      <vt:lpstr>'строевая подготовка'!Заголовки_для_печати</vt:lpstr>
      <vt:lpstr>'строй 1 судья'!Заголовки_для_печати</vt:lpstr>
      <vt:lpstr>'строй 2 судья'!Заголовки_для_печати</vt:lpstr>
      <vt:lpstr>'АК по местам лично'!Область_печати</vt:lpstr>
      <vt:lpstr>'военная подготовка итог команды'!Область_печати</vt:lpstr>
      <vt:lpstr>'разборка л.ком. '!Область_печати</vt:lpstr>
      <vt:lpstr>'Сборка и разборка Ком'!Область_печати</vt:lpstr>
      <vt:lpstr>'строевая подготовка'!Область_печати</vt:lpstr>
      <vt:lpstr>'строй 1 судья'!Область_печати</vt:lpstr>
      <vt:lpstr>'строй 2 судья'!Область_печати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2025-05-18T05:16:49Z</cp:lastPrinted>
  <dcterms:created xsi:type="dcterms:W3CDTF">1996-10-08T23:32:33Z</dcterms:created>
  <dcterms:modified xsi:type="dcterms:W3CDTF">2025-05-18T05:18:02Z</dcterms:modified>
</cp:coreProperties>
</file>